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oA" sheetId="2" state="visible" r:id="rId4"/>
    <sheet name="1A Classify" sheetId="3" state="visible" r:id="rId5"/>
    <sheet name="1B Cash book" sheetId="4" state="visible" r:id="rId6"/>
    <sheet name="1B Bank statement" sheetId="5" state="visible" r:id="rId7"/>
    <sheet name="1B Reconciliation" sheetId="6" state="visible" r:id="rId8"/>
    <sheet name="2 Trial balance" sheetId="7" state="visible" r:id="rId9"/>
    <sheet name="2 Ledger extracts" sheetId="8" state="visible" r:id="rId10"/>
    <sheet name="2 Journals" sheetId="9" state="visible" r:id="rId11"/>
    <sheet name="3 Controls" sheetId="10" state="visible" r:id="rId12"/>
    <sheet name="4 Email" sheetId="11" state="visible" r:id="rId13"/>
    <sheet name="5 Fin statements" sheetId="12" state="visible" r:id="rId14"/>
    <sheet name="6 VAT &amp; WHT"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<sst xmlns="http://schemas.openxmlformats.org/spreadsheetml/2006/main" count="545" uniqueCount="381">
  <si>
    <t xml:space="preserve">AIS Professional Services - Applicant Job Simulation</t>
  </si>
  <si>
    <t xml:space="preserve">Version A  |  Client: Adaku Provisions Ltd (fictional)  |  Period: September 2026</t>
  </si>
  <si>
    <t xml:space="preserve">Full name</t>
  </si>
  <si>
    <t xml:space="preserve">Candidate reference</t>
  </si>
  <si>
    <t xml:space="preserve">Role applied for</t>
  </si>
  <si>
    <t xml:space="preserve">Your role</t>
  </si>
  <si>
    <t xml:space="preserve">You have just joined AIS as a new associate. Adaku Provisions Ltd is a foodstuff wholesaler in Abuja and a bookkeeping client of the firm. Its accounts officer resigned in August and the books have not been reviewed since March. Your manager has asked you to bring September up to date and report to the MD, Mrs Adaku Eze.</t>
  </si>
  <si>
    <t xml:space="preserve">The tasks</t>
  </si>
  <si>
    <t xml:space="preserve">Task 1A</t>
  </si>
  <si>
    <t xml:space="preserve">Classify 12 transactions to the right account</t>
  </si>
  <si>
    <t xml:space="preserve">about 20 min</t>
  </si>
  <si>
    <t xml:space="preserve">Task 1B</t>
  </si>
  <si>
    <t xml:space="preserve">Prepare the September bank reconciliation</t>
  </si>
  <si>
    <t xml:space="preserve">about 45 min</t>
  </si>
  <si>
    <t xml:space="preserve">Task 2</t>
  </si>
  <si>
    <t xml:space="preserve">Review the trial balance and propose correcting journals</t>
  </si>
  <si>
    <t xml:space="preserve">Task 3</t>
  </si>
  <si>
    <t xml:space="preserve">Identify control weaknesses and draft a petty cash procedure</t>
  </si>
  <si>
    <t xml:space="preserve">about 30 min</t>
  </si>
  <si>
    <t xml:space="preserve">Task 4</t>
  </si>
  <si>
    <t xml:space="preserve">Write an email to the MD</t>
  </si>
  <si>
    <t xml:space="preserve">Task 5</t>
  </si>
  <si>
    <t xml:space="preserve">Prepare the income statement and statement of financial position</t>
  </si>
  <si>
    <t xml:space="preserve">about 35 min</t>
  </si>
  <si>
    <t xml:space="preserve">Task 6</t>
  </si>
  <si>
    <t xml:space="preserve">September VAT and withholding tax</t>
  </si>
  <si>
    <t xml:space="preserve">How to work in this file</t>
  </si>
  <si>
    <t xml:space="preserve">-  Yellow cells are for your answers. Everything else is client information - do not change it.</t>
  </si>
  <si>
    <t xml:space="preserve">-  Grey-blue rows are worked examples showing the expected format.</t>
  </si>
  <si>
    <t xml:space="preserve">-  Use formulas where it helps. You may add notes beside your answers.</t>
  </si>
  <si>
    <t xml:space="preserve">-  Each task sheet tells you which other sheets to use.</t>
  </si>
  <si>
    <t xml:space="preserve">-  Save the file as  Surname_Firstname_AIS.xlsx  and upload it on the assessment page.</t>
  </si>
  <si>
    <t xml:space="preserve">Rules</t>
  </si>
  <si>
    <t xml:space="preserve">Work on your own. You may use Excel, a calculator, textbooks and AI tools, but your interview will begin with you walking us through this file - you must be able to explain every figure and every sentence. Do not share these materials.</t>
  </si>
  <si>
    <t xml:space="preserve">Chart of accounts</t>
  </si>
  <si>
    <t xml:space="preserve">Adaku Provisions Ltd</t>
  </si>
  <si>
    <t xml:space="preserve">Code</t>
  </si>
  <si>
    <t xml:space="preserve">Account name</t>
  </si>
  <si>
    <t xml:space="preserve">Type</t>
  </si>
  <si>
    <t xml:space="preserve">Bank - main current account</t>
  </si>
  <si>
    <t xml:space="preserve">Asset</t>
  </si>
  <si>
    <t xml:space="preserve">Cash in hand / petty cash</t>
  </si>
  <si>
    <t xml:space="preserve">Trade receivables</t>
  </si>
  <si>
    <t xml:space="preserve">Inventory</t>
  </si>
  <si>
    <t xml:space="preserve">Prepayments</t>
  </si>
  <si>
    <t xml:space="preserve">Property, plant &amp; equipment - cost</t>
  </si>
  <si>
    <t xml:space="preserve">Accumulated depreciation</t>
  </si>
  <si>
    <t xml:space="preserve">Asset (contra)</t>
  </si>
  <si>
    <t xml:space="preserve">Trade payables</t>
  </si>
  <si>
    <t xml:space="preserve">Liability</t>
  </si>
  <si>
    <t xml:space="preserve">VAT payable</t>
  </si>
  <si>
    <t xml:space="preserve">PAYE payable</t>
  </si>
  <si>
    <t xml:space="preserve">Director's current account</t>
  </si>
  <si>
    <t xml:space="preserve">Bank loan</t>
  </si>
  <si>
    <t xml:space="preserve">Share capital</t>
  </si>
  <si>
    <t xml:space="preserve">Equity</t>
  </si>
  <si>
    <t xml:space="preserve">Retained earnings</t>
  </si>
  <si>
    <t xml:space="preserve">Sales</t>
  </si>
  <si>
    <t xml:space="preserve">Income</t>
  </si>
  <si>
    <t xml:space="preserve">Purchases</t>
  </si>
  <si>
    <t xml:space="preserve">Cost of sales</t>
  </si>
  <si>
    <t xml:space="preserve">Salaries &amp; wages</t>
  </si>
  <si>
    <t xml:space="preserve">Expense</t>
  </si>
  <si>
    <t xml:space="preserve">Fuel &amp; generator running</t>
  </si>
  <si>
    <t xml:space="preserve">Rent</t>
  </si>
  <si>
    <t xml:space="preserve">Repairs &amp; maintenance</t>
  </si>
  <si>
    <t xml:space="preserve">Staff welfare</t>
  </si>
  <si>
    <t xml:space="preserve">Bank charges</t>
  </si>
  <si>
    <t xml:space="preserve">Depreciation</t>
  </si>
  <si>
    <t xml:space="preserve">Transport &amp; delivery</t>
  </si>
  <si>
    <t xml:space="preserve">Utilities</t>
  </si>
  <si>
    <t xml:space="preserve">Loan interest</t>
  </si>
  <si>
    <t xml:space="preserve">Sundry expenses</t>
  </si>
  <si>
    <t xml:space="preserve">Task 1A - Classify transactions</t>
  </si>
  <si>
    <t xml:space="preserve">For each September transaction, pick the code of the account shown in column D (debit or credit). The other side is Bank or Trade payables.</t>
  </si>
  <si>
    <t xml:space="preserve">Date</t>
  </si>
  <si>
    <t xml:space="preserve">Transaction</t>
  </si>
  <si>
    <t xml:space="preserve">Amount (N)</t>
  </si>
  <si>
    <t xml:space="preserve">Account to</t>
  </si>
  <si>
    <t xml:space="preserve">Your account code</t>
  </si>
  <si>
    <t xml:space="preserve">Account name (auto)</t>
  </si>
  <si>
    <t xml:space="preserve">01-Sep</t>
  </si>
  <si>
    <t xml:space="preserve">EXAMPLE: Bought printer paper and toner for the office</t>
  </si>
  <si>
    <t xml:space="preserve">Debit</t>
  </si>
  <si>
    <t xml:space="preserve">02-Sep</t>
  </si>
  <si>
    <t xml:space="preserve">Cash sales of rice and beans to walk-in retailers, lodged same day</t>
  </si>
  <si>
    <t xml:space="preserve">Credit</t>
  </si>
  <si>
    <t xml:space="preserve">03-Sep</t>
  </si>
  <si>
    <t xml:space="preserve">Bought 120 bags of rice on credit from Golden Grains Mill (invoice received)</t>
  </si>
  <si>
    <t xml:space="preserve">05-Sep</t>
  </si>
  <si>
    <t xml:space="preserve">Diesel for the warehouse generator</t>
  </si>
  <si>
    <t xml:space="preserve">09-Sep</t>
  </si>
  <si>
    <t xml:space="preserve">Gwarinpa Family Mart paid its August invoice by transfer</t>
  </si>
  <si>
    <t xml:space="preserve">10-Sep</t>
  </si>
  <si>
    <t xml:space="preserve">Remitted August PAYE deducted from staff salaries</t>
  </si>
  <si>
    <t xml:space="preserve">11-Sep</t>
  </si>
  <si>
    <t xml:space="preserve">Bought a new delivery tricycle (expected to last 4 years)</t>
  </si>
  <si>
    <t xml:space="preserve">13-Sep</t>
  </si>
  <si>
    <t xml:space="preserve">The MD took cash from the business for a family wedding</t>
  </si>
  <si>
    <t xml:space="preserve">15-Sep</t>
  </si>
  <si>
    <t xml:space="preserve">Term loan principal repayment debited by the bank</t>
  </si>
  <si>
    <t xml:space="preserve">19-Sep</t>
  </si>
  <si>
    <t xml:space="preserve">Paid Kano Oil Mills for their July invoice</t>
  </si>
  <si>
    <t xml:space="preserve">24-Sep</t>
  </si>
  <si>
    <t xml:space="preserve">Paid insurance on delivery vehicles for October to December 2026 in advance</t>
  </si>
  <si>
    <t xml:space="preserve">28-Sep</t>
  </si>
  <si>
    <t xml:space="preserve">Paid September salaries</t>
  </si>
  <si>
    <t xml:space="preserve">30-Sep</t>
  </si>
  <si>
    <t xml:space="preserve">Monthly account maintenance fee charged by the bank</t>
  </si>
  <si>
    <t xml:space="preserve">Client's cash book - main current account, September 2026</t>
  </si>
  <si>
    <t xml:space="preserve">As written up by the client's staff. Source: client records.</t>
  </si>
  <si>
    <t xml:space="preserve">Details</t>
  </si>
  <si>
    <t xml:space="preserve">Reference</t>
  </si>
  <si>
    <t xml:space="preserve">Receipts (N)</t>
  </si>
  <si>
    <t xml:space="preserve">Payments (N)</t>
  </si>
  <si>
    <t xml:space="preserve">Balance (N)</t>
  </si>
  <si>
    <t xml:space="preserve">Balance brought forward</t>
  </si>
  <si>
    <t xml:space="preserve">Golden Grains Mill - rice</t>
  </si>
  <si>
    <t xml:space="preserve">Chq 000451</t>
  </si>
  <si>
    <t xml:space="preserve">Cash sales lodged</t>
  </si>
  <si>
    <t xml:space="preserve">Teller 1182</t>
  </si>
  <si>
    <t xml:space="preserve">08-Sep</t>
  </si>
  <si>
    <t xml:space="preserve">Wuse Mart - cheque received for August invoices</t>
  </si>
  <si>
    <t xml:space="preserve">Chq 207733</t>
  </si>
  <si>
    <t xml:space="preserve">Mainland Diesel Ltd - diesel</t>
  </si>
  <si>
    <t xml:space="preserve">Transfer</t>
  </si>
  <si>
    <t xml:space="preserve">12-Sep</t>
  </si>
  <si>
    <t xml:space="preserve">Garki Superstore - transfer received</t>
  </si>
  <si>
    <t xml:space="preserve">14-Sep</t>
  </si>
  <si>
    <t xml:space="preserve">Kano Oil Mills - palm oil</t>
  </si>
  <si>
    <t xml:space="preserve">Chq 000452</t>
  </si>
  <si>
    <t xml:space="preserve">18-Sep</t>
  </si>
  <si>
    <t xml:space="preserve">PAYE remittance - August</t>
  </si>
  <si>
    <t xml:space="preserve">Teller 1209</t>
  </si>
  <si>
    <t xml:space="preserve">26-Sep</t>
  </si>
  <si>
    <t xml:space="preserve">Teller 1236</t>
  </si>
  <si>
    <t xml:space="preserve">September salaries</t>
  </si>
  <si>
    <t xml:space="preserve">29-Sep</t>
  </si>
  <si>
    <t xml:space="preserve">Abuja Packaging Ltd - sacks and cartons</t>
  </si>
  <si>
    <t xml:space="preserve">Chq 000453</t>
  </si>
  <si>
    <t xml:space="preserve">Federal Capital Haulage - delivery</t>
  </si>
  <si>
    <t xml:space="preserve">Chq 000454</t>
  </si>
  <si>
    <t xml:space="preserve">Teller 1251</t>
  </si>
  <si>
    <t xml:space="preserve">Balance carried down 30 Sep</t>
  </si>
  <si>
    <t xml:space="preserve">Bank statement - main current account (a/c ending 4471), September 2026</t>
  </si>
  <si>
    <t xml:space="preserve">Source: bank.</t>
  </si>
  <si>
    <t xml:space="preserve">Description</t>
  </si>
  <si>
    <t xml:space="preserve">Debit (N)</t>
  </si>
  <si>
    <t xml:space="preserve">Credit (N)</t>
  </si>
  <si>
    <t xml:space="preserve">Opening balance</t>
  </si>
  <si>
    <t xml:space="preserve">04-Sep</t>
  </si>
  <si>
    <t xml:space="preserve">CASH DEP TELLER 1182</t>
  </si>
  <si>
    <t xml:space="preserve">CHQ 000451 PRESENTED</t>
  </si>
  <si>
    <t xml:space="preserve">CLEARING CHQ 207733 WUSE MART</t>
  </si>
  <si>
    <t xml:space="preserve">NIP TRF MAINLAND DIESEL LTD</t>
  </si>
  <si>
    <t xml:space="preserve">NIP TRF FRM GARKI SUPERSTORE</t>
  </si>
  <si>
    <t xml:space="preserve">RTN CHQ 207733 - DRAWER'S FUNDS INSUFFICIENT</t>
  </si>
  <si>
    <t xml:space="preserve">RETURNED CHEQUE CHARGE</t>
  </si>
  <si>
    <t xml:space="preserve">STANDING ORDER - TERM LOAN PRINCIPAL</t>
  </si>
  <si>
    <t xml:space="preserve">CHQ 000452 PRESENTED</t>
  </si>
  <si>
    <t xml:space="preserve">NIP TRF FIRS/STATE IRS PAYE</t>
  </si>
  <si>
    <t xml:space="preserve">20-Sep</t>
  </si>
  <si>
    <t xml:space="preserve">CASH DEP TELLER 1209</t>
  </si>
  <si>
    <t xml:space="preserve">22-Sep</t>
  </si>
  <si>
    <t xml:space="preserve">NIP TRF FRM LUGBE PROVISIONS</t>
  </si>
  <si>
    <t xml:space="preserve">CASH DEP TELLER 1236</t>
  </si>
  <si>
    <t xml:space="preserve">NIP BULK TRF SALARIES SEP</t>
  </si>
  <si>
    <t xml:space="preserve">ACCOUNT MAINTENANCE FEE</t>
  </si>
  <si>
    <t xml:space="preserve">SMS ALERT CHARGES</t>
  </si>
  <si>
    <t xml:space="preserve">ELECTRONIC MONEY TRANSFER LEVY</t>
  </si>
  <si>
    <t xml:space="preserve">Closing balance 30 Sep</t>
  </si>
  <si>
    <t xml:space="preserve">Note: the cash book and the bank statement agreed at 31 August 2026 (no outstanding items).</t>
  </si>
  <si>
    <t xml:space="preserve">Task 1B - Bank reconciliation at 30 September 2026</t>
  </si>
  <si>
    <t xml:space="preserve">Part A: correct the cash book for items it is missing or got wrong. Part B: reconcile the bank statement to the corrected cash book.</t>
  </si>
  <si>
    <t xml:space="preserve">PART A - Adjusted cash book</t>
  </si>
  <si>
    <t xml:space="preserve">N</t>
  </si>
  <si>
    <t xml:space="preserve">Your notes</t>
  </si>
  <si>
    <t xml:space="preserve">Cash book balance per client's records, 30 Sep</t>
  </si>
  <si>
    <t xml:space="preserve">Adjustments (enter additions as positive, deductions as negative):</t>
  </si>
  <si>
    <t xml:space="preserve">EXAMPLE: Interest received not yet recorded</t>
  </si>
  <si>
    <t xml:space="preserve">example - shows format only</t>
  </si>
  <si>
    <t xml:space="preserve">Adjusted cash book balance</t>
  </si>
  <si>
    <t xml:space="preserve">PART B - Reconciliation</t>
  </si>
  <si>
    <t xml:space="preserve">Balance per bank statement, 30 Sep</t>
  </si>
  <si>
    <t xml:space="preserve">Add / (less) reconciling items:</t>
  </si>
  <si>
    <t xml:space="preserve">Balance per adjusted cash book</t>
  </si>
  <si>
    <t xml:space="preserve">Difference (should be nil)</t>
  </si>
  <si>
    <t xml:space="preserve">Trial balance at 30 September 2026 (year to date) - draft</t>
  </si>
  <si>
    <t xml:space="preserve">Extracted by the client's former accounts officer. Before any of your adjustments.</t>
  </si>
  <si>
    <t xml:space="preserve">Account</t>
  </si>
  <si>
    <t xml:space="preserve">Totals</t>
  </si>
  <si>
    <t xml:space="preserve">Difference</t>
  </si>
  <si>
    <t xml:space="preserve">Note from the former accounts officer: 'TB did not balance - I ran out of time to find the difference.' The bank balance above is the client's cash book balance before your Task 1B adjustments. Inventory (1200) is the opening balance at 1 January 2026 - the client uses a periodic system. Depreciation has not yet been charged for 2026.</t>
  </si>
  <si>
    <t xml:space="preserve">Selected ledger extracts and listings</t>
  </si>
  <si>
    <t xml:space="preserve">Source: client's general ledger, January - September 2026.</t>
  </si>
  <si>
    <t xml:space="preserve">6200 Rent</t>
  </si>
  <si>
    <t xml:space="preserve">31-Jan</t>
  </si>
  <si>
    <t xml:space="preserve">Release of prepaid rent (lease Sep 2025 - Aug 2026)</t>
  </si>
  <si>
    <t xml:space="preserve">28-Feb</t>
  </si>
  <si>
    <t xml:space="preserve">31-Mar</t>
  </si>
  <si>
    <t xml:space="preserve">30-Apr</t>
  </si>
  <si>
    <t xml:space="preserve">31-May</t>
  </si>
  <si>
    <t xml:space="preserve">30-Jun</t>
  </si>
  <si>
    <t xml:space="preserve">31-Jul</t>
  </si>
  <si>
    <t xml:space="preserve">31-Aug</t>
  </si>
  <si>
    <t xml:space="preserve">Payment to landlord - annual shop and warehouse rent, 1 Sep 2026 to 31 Aug 2027</t>
  </si>
  <si>
    <t xml:space="preserve">Balance per ledger</t>
  </si>
  <si>
    <t xml:space="preserve">6300 Repairs &amp; maintenance</t>
  </si>
  <si>
    <t xml:space="preserve">16-Feb</t>
  </si>
  <si>
    <t xml:space="preserve">Roof leak repair - warehouse</t>
  </si>
  <si>
    <t xml:space="preserve">09-Apr</t>
  </si>
  <si>
    <t xml:space="preserve">Servicing of delivery van</t>
  </si>
  <si>
    <t xml:space="preserve">21-May</t>
  </si>
  <si>
    <t xml:space="preserve">Electrical rewiring - shop</t>
  </si>
  <si>
    <t xml:space="preserve">14-Jul</t>
  </si>
  <si>
    <t xml:space="preserve">Sahel Power Ltd - supply and installation of new 60kVA generator set</t>
  </si>
  <si>
    <t xml:space="preserve">02-Aug</t>
  </si>
  <si>
    <t xml:space="preserve">Tricycle tyres and brake pads</t>
  </si>
  <si>
    <t xml:space="preserve">Generator servicing - Sahel Power Ltd</t>
  </si>
  <si>
    <t xml:space="preserve">6400 Staff welfare</t>
  </si>
  <si>
    <t xml:space="preserve">Jan-Aug</t>
  </si>
  <si>
    <t xml:space="preserve">Staff lunch and refreshments (monthly, b/f)</t>
  </si>
  <si>
    <t xml:space="preserve">Jun</t>
  </si>
  <si>
    <t xml:space="preserve">Staff end-of-half-year get-together</t>
  </si>
  <si>
    <t xml:space="preserve">Staff lunch and refreshments - September</t>
  </si>
  <si>
    <t xml:space="preserve">Lilies International School - 1st term fees, Chidera Eze</t>
  </si>
  <si>
    <t xml:space="preserve">First aid box restock</t>
  </si>
  <si>
    <t xml:space="preserve">5000 Purchases</t>
  </si>
  <si>
    <t xml:space="preserve">Purchases brought forward</t>
  </si>
  <si>
    <t xml:space="preserve">Golden Grains Mill - INV GG-2291 - rice</t>
  </si>
  <si>
    <t xml:space="preserve">06-Sep</t>
  </si>
  <si>
    <t xml:space="preserve">Kano Oil Mills - INV KOM-0877 - palm oil</t>
  </si>
  <si>
    <t xml:space="preserve">Benue Beans Co-op - INV 1043 - beans</t>
  </si>
  <si>
    <t xml:space="preserve">17-Sep</t>
  </si>
  <si>
    <t xml:space="preserve">23-Sep</t>
  </si>
  <si>
    <t xml:space="preserve">Golden Grains Mill - INV GG-2318 - rice</t>
  </si>
  <si>
    <t xml:space="preserve">27-Sep</t>
  </si>
  <si>
    <t xml:space="preserve">Kano Oil Mills - INV KOM-0902 - palm oil</t>
  </si>
  <si>
    <t xml:space="preserve">Trade receivables - customer listing at 30 Sep 2026</t>
  </si>
  <si>
    <t xml:space="preserve">Garki Superstore</t>
  </si>
  <si>
    <t xml:space="preserve">Gwarinpa Family Mart</t>
  </si>
  <si>
    <t xml:space="preserve">Kubwa Fresh Stores</t>
  </si>
  <si>
    <t xml:space="preserve">Lugbe Provisions</t>
  </si>
  <si>
    <t xml:space="preserve">Wuse Mart</t>
  </si>
  <si>
    <t xml:space="preserve">Jabi Corner Shop</t>
  </si>
  <si>
    <t xml:space="preserve">Others (14 small customers)</t>
  </si>
  <si>
    <t xml:space="preserve">Total per customer listing</t>
  </si>
  <si>
    <t xml:space="preserve">Note: the customer listing does not yet reflect anything you find in Task 1B.</t>
  </si>
  <si>
    <t xml:space="preserve">Task 2 - Proposed correcting journals</t>
  </si>
  <si>
    <t xml:space="preserve">Use the trial balance, ledger extracts and your Task 1B work. Find why the TB does not balance and propose journals for every error you find.</t>
  </si>
  <si>
    <t xml:space="preserve">Journal no.</t>
  </si>
  <si>
    <t xml:space="preserve">Account code</t>
  </si>
  <si>
    <t xml:space="preserve">Narration</t>
  </si>
  <si>
    <t xml:space="preserve">EX</t>
  </si>
  <si>
    <t xml:space="preserve">EXAMPLE: Accrue September electricity bill (format only)</t>
  </si>
  <si>
    <t xml:space="preserve">Totals (excluding example)</t>
  </si>
  <si>
    <t xml:space="preserve">Why does the trial balance not balance, and how should it be fixed?</t>
  </si>
  <si>
    <t xml:space="preserve">Other matters for the manager (anything else you noticed, or need to ask the client):</t>
  </si>
  <si>
    <t xml:space="preserve">Task 3 - Controls and procedures</t>
  </si>
  <si>
    <t xml:space="preserve">Read the walkthrough notes, then complete Parts A and B.</t>
  </si>
  <si>
    <t xml:space="preserve">Adaku Provisions Ltd sells rice, beans and palm oil to about 20 retail shops in Abuja. It has 9 staff. This is how the business currently runs, based on our walkthrough with the MD:</t>
  </si>
  <si>
    <t xml:space="preserve">1. The sales rep visits retailers daily and collects cash for deliveries. She writes receipts by hand from a booklet bought at the market; the booklets are not pre-numbered.</t>
  </si>
  <si>
    <t xml:space="preserve">2. The sales rep keeps the cash she collects at her home overnight and lodges it at the bank once a week, usually on Friday.</t>
  </si>
  <si>
    <t xml:space="preserve">3. Mr Musa, the storekeeper, receives goods from suppliers, keeps the stock records in a notebook, and decides when damaged bags should be written off. Nobody else checks the write-offs.</t>
  </si>
  <si>
    <t xml:space="preserve">4. Stock has not been physically counted since December 2025.</t>
  </si>
  <si>
    <t xml:space="preserve">5. A petty cash float of N500,000 is kept by the MD's driver. He pays for fuel, minor repairs and errands. There are no petty cash vouchers; when the cash runs out he phones the MD, who tells the accounts officer to give him more.</t>
  </si>
  <si>
    <t xml:space="preserve">6. When the MD travels, she signs several blank cheques and leaves them with the accounts officer 'in case something urgent comes up'.</t>
  </si>
  <si>
    <t xml:space="preserve">7. Retailers are allowed to buy on credit if the sales rep knows them. There are no credit limits and nobody reviews how long customers take to pay.</t>
  </si>
  <si>
    <t xml:space="preserve">8. Supplier invoices are paid when the supplier phones to ask for payment. The accounts officer does not check invoices against what was actually delivered.</t>
  </si>
  <si>
    <t xml:space="preserve">9. The sales rep, the storekeeper and the MD's PA all use the same username and password for the accounting software.</t>
  </si>
  <si>
    <t xml:space="preserve">10. The last bank reconciliation was done for March 2026.</t>
  </si>
  <si>
    <t xml:space="preserve">PART A - Identify at least 8 weaknesses. For each, explain the risk and recommend a control.</t>
  </si>
  <si>
    <t xml:space="preserve">#</t>
  </si>
  <si>
    <t xml:space="preserve">Weakness</t>
  </si>
  <si>
    <t xml:space="preserve">Risk to the business</t>
  </si>
  <si>
    <t xml:space="preserve">Recommended control</t>
  </si>
  <si>
    <t xml:space="preserve">Ex</t>
  </si>
  <si>
    <t xml:space="preserve">EXAMPLE: Office keys held by several staff</t>
  </si>
  <si>
    <t xml:space="preserve">Unauthorised access to stock and records</t>
  </si>
  <si>
    <t xml:space="preserve">Keep a key register; limit keys to MD and storekeeper</t>
  </si>
  <si>
    <t xml:space="preserve">PART B - Draft the step-by-step petty cash procedure you would put in the client's SOP manual (up to 10 steps).</t>
  </si>
  <si>
    <t xml:space="preserve">Task 4 - Email to the MD</t>
  </si>
  <si>
    <t xml:space="preserve">Mrs Adaku Eze is a capable business owner but not an accountant. Write the email you would send her after Tasks 1 to 3.</t>
  </si>
  <si>
    <t xml:space="preserve">Tell her the most important things you found (no more than three), why they matter to her, and exactly what documents or explanations you need from her.</t>
  </si>
  <si>
    <t xml:space="preserve">Aim for about 250 words. Write it in Word or your email app if you prefer, then paste it into the yellow box (one paragraph per cell is fine).</t>
  </si>
  <si>
    <t xml:space="preserve">Your email (start with the subject line):</t>
  </si>
  <si>
    <t xml:space="preserve">Task 5 - Financial statements</t>
  </si>
  <si>
    <t xml:space="preserve">Using your adjusted trial balance (draft TB + your Task 2 journals) and the information on the right, complete both statements. Ignore taxation.</t>
  </si>
  <si>
    <t xml:space="preserve">INCOME STATEMENT - nine months ended 30 September 2026</t>
  </si>
  <si>
    <t xml:space="preserve">Your workings / notes</t>
  </si>
  <si>
    <t xml:space="preserve">Information for Task 5</t>
  </si>
  <si>
    <t xml:space="preserve">Revenue</t>
  </si>
  <si>
    <t xml:space="preserve">Closing inventory at 30 Sep - MD's estimate (no count done)</t>
  </si>
  <si>
    <t xml:space="preserve">Opening inventory</t>
  </si>
  <si>
    <t xml:space="preserve">Depreciation for Jan-Sep 2026 per fixed asset register, including the generator from July</t>
  </si>
  <si>
    <t xml:space="preserve">Less: closing inventory (enter as negative)</t>
  </si>
  <si>
    <t xml:space="preserve">Notes</t>
  </si>
  <si>
    <t xml:space="preserve">Start from the draft TB, correct the receivables figure, and apply your Task 2 journals.</t>
  </si>
  <si>
    <t xml:space="preserve">Gross profit</t>
  </si>
  <si>
    <t xml:space="preserve">Then add depreciation and closing inventory above.</t>
  </si>
  <si>
    <t xml:space="preserve">Operating expenses</t>
  </si>
  <si>
    <t xml:space="preserve">Enter expenses and assets as positive figures, except where a line says 'enter as negative'.</t>
  </si>
  <si>
    <t xml:space="preserve">Totals calculate automatically. The difference should be nil.</t>
  </si>
  <si>
    <t xml:space="preserve">Total operating expenses</t>
  </si>
  <si>
    <t xml:space="preserve">Operating profit</t>
  </si>
  <si>
    <t xml:space="preserve">Finance cost - loan interest</t>
  </si>
  <si>
    <t xml:space="preserve">Profit before tax</t>
  </si>
  <si>
    <t xml:space="preserve">STATEMENT OF FINANCIAL POSITION - 30 September 2026</t>
  </si>
  <si>
    <t xml:space="preserve">Less: accumulated depreciation (enter as negative)</t>
  </si>
  <si>
    <t xml:space="preserve">PPE - carrying amount</t>
  </si>
  <si>
    <t xml:space="preserve">Bank</t>
  </si>
  <si>
    <t xml:space="preserve">Cash in hand</t>
  </si>
  <si>
    <t xml:space="preserve">Total assets</t>
  </si>
  <si>
    <t xml:space="preserve">Equity and liabilities</t>
  </si>
  <si>
    <t xml:space="preserve">Retained earnings at 1 January 2026</t>
  </si>
  <si>
    <t xml:space="preserve">Profit for the period</t>
  </si>
  <si>
    <t xml:space="preserve">Total equity</t>
  </si>
  <si>
    <t xml:space="preserve">Bank loan (treat as non-current)</t>
  </si>
  <si>
    <t xml:space="preserve">Total liabilities</t>
  </si>
  <si>
    <t xml:space="preserve">Total equity and liabilities</t>
  </si>
  <si>
    <t xml:space="preserve">Task 6 - September VAT and withholding tax</t>
  </si>
  <si>
    <t xml:space="preserve">Assume the company is not a small company for tax purposes (its 2025 turnover was above N100 million) - but see Part C.</t>
  </si>
  <si>
    <t xml:space="preserve">Rate card for this exercise</t>
  </si>
  <si>
    <t xml:space="preserve">-  VAT standard rate: 7.5%.</t>
  </si>
  <si>
    <t xml:space="preserve">-  Basic food items are zero-rated (VAT at 0%). For this exercise, the client's rice, beans and palm oil are basic food items. Input VAT on costs of a zero-rated business is still recoverable.</t>
  </si>
  <si>
    <t xml:space="preserve">-  Under the Nigeria Tax Act 2025, input VAT on goods, services and fixed assets used in the business is recoverable.</t>
  </si>
  <si>
    <t xml:space="preserve">-  WHT rates (Deduction of Tax at Source Regulations 2024): supply of goods by someone other than the manufacturer or producer - 2%; services not listed elsewhere (including haulage and repairs) - 2%; commission, consultancy, technical, management and professional fees - 5%; goods supplied by their own manufacturer or producer - no WHT.</t>
  </si>
  <si>
    <t xml:space="preserve">-  WHT is calculated on the invoice amount excluding VAT.</t>
  </si>
  <si>
    <t xml:space="preserve">September sales (from the till and invoices)</t>
  </si>
  <si>
    <t xml:space="preserve">Category</t>
  </si>
  <si>
    <t xml:space="preserve">Note</t>
  </si>
  <si>
    <t xml:space="preserve">VAT status</t>
  </si>
  <si>
    <t xml:space="preserve">Amount recorded (N)</t>
  </si>
  <si>
    <t xml:space="preserve">Rice, beans and palm oil (basic food items)</t>
  </si>
  <si>
    <t xml:space="preserve">Recorded excluding VAT</t>
  </si>
  <si>
    <t xml:space="preserve">Zero-rated</t>
  </si>
  <si>
    <t xml:space="preserve">Bottled water, soft drinks and seasoning cubes</t>
  </si>
  <si>
    <t xml:space="preserve">Recorded INCLUDING VAT (till total)</t>
  </si>
  <si>
    <t xml:space="preserve">Standard-rated</t>
  </si>
  <si>
    <t xml:space="preserve">September supplier invoices paid (used in Parts A and B) - Part B: complete the WHT columns</t>
  </si>
  <si>
    <t xml:space="preserve">Supplier</t>
  </si>
  <si>
    <t xml:space="preserve">Supplier status</t>
  </si>
  <si>
    <t xml:space="preserve">Amount excl. VAT (N)</t>
  </si>
  <si>
    <t xml:space="preserve">VAT charged (N)</t>
  </si>
  <si>
    <t xml:space="preserve">Invoice total (N)</t>
  </si>
  <si>
    <t xml:space="preserve">WHT rate</t>
  </si>
  <si>
    <t xml:space="preserve">WHT deducted (N)</t>
  </si>
  <si>
    <t xml:space="preserve">Net paid to supplier (N)</t>
  </si>
  <si>
    <t xml:space="preserve">Golden Grains Mill</t>
  </si>
  <si>
    <t xml:space="preserve">Rice - mill produces the rice it sells</t>
  </si>
  <si>
    <t xml:space="preserve">Manufacturer / producer</t>
  </si>
  <si>
    <t xml:space="preserve">Capital Beverages Distributors Ltd</t>
  </si>
  <si>
    <t xml:space="preserve">Soft drinks and water for resale</t>
  </si>
  <si>
    <t xml:space="preserve">Distributor (not manufacturer)</t>
  </si>
  <si>
    <t xml:space="preserve">Abuja Packaging Ltd</t>
  </si>
  <si>
    <t xml:space="preserve">Sacks and cartons</t>
  </si>
  <si>
    <t xml:space="preserve">Trader (not manufacturer)</t>
  </si>
  <si>
    <t xml:space="preserve">Sahel Power Ltd</t>
  </si>
  <si>
    <t xml:space="preserve">Generator servicing</t>
  </si>
  <si>
    <t xml:space="preserve">Service company</t>
  </si>
  <si>
    <t xml:space="preserve">Federal Capital Haulage</t>
  </si>
  <si>
    <t xml:space="preserve">Delivery to retailers</t>
  </si>
  <si>
    <t xml:space="preserve">Haulage company (not VAT registered)</t>
  </si>
  <si>
    <t xml:space="preserve">Okafor &amp; Co, Chartered Tax Advisers</t>
  </si>
  <si>
    <t xml:space="preserve">2025 tax computation and filing fee</t>
  </si>
  <si>
    <t xml:space="preserve">Professional firm</t>
  </si>
  <si>
    <t xml:space="preserve">Ibrahim Danjuma (individual)</t>
  </si>
  <si>
    <t xml:space="preserve">Commission - independent sales agent</t>
  </si>
  <si>
    <t xml:space="preserve">Individual agent</t>
  </si>
  <si>
    <t xml:space="preserve">Total WHT</t>
  </si>
  <si>
    <t xml:space="preserve">Part A - September VAT return</t>
  </si>
  <si>
    <t xml:space="preserve">Workings / notes</t>
  </si>
  <si>
    <t xml:space="preserve">Output VAT on zero-rated sales</t>
  </si>
  <si>
    <t xml:space="preserve">Output VAT on standard-rated sales</t>
  </si>
  <si>
    <t xml:space="preserve">Total output VAT</t>
  </si>
  <si>
    <t xml:space="preserve">Input VAT recoverable</t>
  </si>
  <si>
    <t xml:space="preserve">Net VAT payable / (refundable or carried forward)</t>
  </si>
  <si>
    <t xml:space="preserve">Is the company in a VAT payable or credit position? What happens next?</t>
  </si>
  <si>
    <t xml:space="preserve">Part C - Compliance</t>
  </si>
  <si>
    <t xml:space="preserve">C1. By what date, and to which authority, must the September VAT return be filed and the September WHT be remitted?</t>
  </si>
  <si>
    <t xml:space="preserve">C2. Mrs Eze says: 'A friend told me small businesses don't charge VAT any more. Can we stop charging VAT?' Using the trial balance, what would you advise?</t>
  </si>
</sst>
</file>

<file path=xl/styles.xml><?xml version="1.0" encoding="utf-8"?>
<styleSheet xmlns="http://schemas.openxmlformats.org/spreadsheetml/2006/main">
  <numFmts count="3">
    <numFmt numFmtId="164" formatCode="General"/>
    <numFmt numFmtId="165" formatCode="#,##0;\(#,##0\);\-"/>
    <numFmt numFmtId="166" formatCode="0%"/>
  </numFmts>
  <fonts count="10">
    <font>
      <sz val="11"/>
      <color theme="1"/>
      <name val="Calibri"/>
      <family val="2"/>
      <charset val="1"/>
    </font>
    <font>
      <sz val="10"/>
      <name val="Arial"/>
      <family val="0"/>
    </font>
    <font>
      <sz val="10"/>
      <name val="Arial"/>
      <family val="0"/>
    </font>
    <font>
      <sz val="10"/>
      <name val="Arial"/>
      <family val="0"/>
    </font>
    <font>
      <b val="true"/>
      <sz val="14"/>
      <color rgb="FF0F2A44"/>
      <name val="Arial"/>
      <family val="0"/>
      <charset val="1"/>
    </font>
    <font>
      <i val="true"/>
      <sz val="10"/>
      <color rgb="FF555555"/>
      <name val="Arial"/>
      <family val="0"/>
      <charset val="1"/>
    </font>
    <font>
      <b val="true"/>
      <sz val="10"/>
      <name val="Arial"/>
      <family val="0"/>
      <charset val="1"/>
    </font>
    <font>
      <sz val="10"/>
      <name val="Arial"/>
      <family val="0"/>
      <charset val="1"/>
    </font>
    <font>
      <b val="true"/>
      <sz val="11"/>
      <color rgb="FF0F2A44"/>
      <name val="Arial"/>
      <family val="0"/>
      <charset val="1"/>
    </font>
    <font>
      <b val="true"/>
      <sz val="10"/>
      <color rgb="FFFFFFFF"/>
      <name val="Arial"/>
      <family val="0"/>
      <charset val="1"/>
    </font>
  </fonts>
  <fills count="6">
    <fill>
      <patternFill patternType="none"/>
    </fill>
    <fill>
      <patternFill patternType="gray125"/>
    </fill>
    <fill>
      <patternFill patternType="solid">
        <fgColor rgb="FFFFF2B3"/>
        <bgColor rgb="FFFFFF99"/>
      </patternFill>
    </fill>
    <fill>
      <patternFill patternType="solid">
        <fgColor rgb="FF0F2A44"/>
        <bgColor rgb="FF333333"/>
      </patternFill>
    </fill>
    <fill>
      <patternFill patternType="solid">
        <fgColor rgb="FFE8EEF4"/>
        <bgColor rgb="FFF3F5F8"/>
      </patternFill>
    </fill>
    <fill>
      <patternFill patternType="solid">
        <fgColor rgb="FFF3F5F8"/>
        <bgColor rgb="FFE8EEF4"/>
      </patternFill>
    </fill>
  </fills>
  <borders count="4">
    <border diagonalUp="false" diagonalDown="false">
      <left/>
      <right/>
      <top/>
      <bottom/>
      <diagonal/>
    </border>
    <border diagonalUp="false" diagonalDown="false">
      <left style="thin">
        <color rgb="FFB8C2CC"/>
      </left>
      <right style="thin">
        <color rgb="FFB8C2CC"/>
      </right>
      <top style="thin">
        <color rgb="FFB8C2CC"/>
      </top>
      <bottom style="thin">
        <color rgb="FFB8C2CC"/>
      </bottom>
      <diagonal/>
    </border>
    <border diagonalUp="false" diagonalDown="false">
      <left style="thin">
        <color rgb="FFB8C2CC"/>
      </left>
      <right/>
      <top style="thin">
        <color rgb="FFB8C2CC"/>
      </top>
      <bottom style="thin">
        <color rgb="FFB8C2CC"/>
      </bottom>
      <diagonal/>
    </border>
    <border diagonalUp="false" diagonalDown="false">
      <left style="thin">
        <color rgb="FFB8C2CC"/>
      </left>
      <right/>
      <top style="thin">
        <color rgb="FFB8C2CC"/>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2"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7" fillId="2" borderId="3"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7" fillId="2" borderId="2"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bottom" textRotation="0" wrapText="tru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2CC"/>
      <rgbColor rgb="FF808080"/>
      <rgbColor rgb="FF9999FF"/>
      <rgbColor rgb="FF993366"/>
      <rgbColor rgb="FFFFF2B3"/>
      <rgbColor rgb="FFE8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3F5F8"/>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F2A4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8" min="2" style="0" width="14"/>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c r="C4" s="4"/>
      <c r="D4" s="4"/>
      <c r="E4" s="4"/>
    </row>
    <row r="5" customFormat="false" ht="15" hidden="false" customHeight="false" outlineLevel="0" collapsed="false">
      <c r="A5" s="3" t="s">
        <v>3</v>
      </c>
      <c r="B5" s="4"/>
      <c r="C5" s="4"/>
      <c r="D5" s="4"/>
      <c r="E5" s="4"/>
    </row>
    <row r="6" customFormat="false" ht="15" hidden="false" customHeight="false" outlineLevel="0" collapsed="false">
      <c r="A6" s="3" t="s">
        <v>4</v>
      </c>
      <c r="B6" s="4"/>
      <c r="C6" s="4"/>
      <c r="D6" s="4"/>
      <c r="E6" s="4"/>
    </row>
    <row r="8" customFormat="false" ht="15" hidden="false" customHeight="true" outlineLevel="0" collapsed="false">
      <c r="A8" s="5" t="s">
        <v>5</v>
      </c>
      <c r="B8" s="5"/>
      <c r="C8" s="5"/>
      <c r="D8" s="5"/>
      <c r="E8" s="5"/>
      <c r="F8" s="5"/>
      <c r="G8" s="5"/>
      <c r="H8" s="5"/>
    </row>
    <row r="9" customFormat="false" ht="57.75" hidden="false" customHeight="true" outlineLevel="0" collapsed="false">
      <c r="A9" s="6" t="s">
        <v>6</v>
      </c>
      <c r="B9" s="6"/>
      <c r="C9" s="6"/>
      <c r="D9" s="6"/>
      <c r="E9" s="6"/>
      <c r="F9" s="6"/>
      <c r="G9" s="6"/>
      <c r="H9" s="6"/>
    </row>
    <row r="11" customFormat="false" ht="15" hidden="false" customHeight="true" outlineLevel="0" collapsed="false">
      <c r="A11" s="5" t="s">
        <v>7</v>
      </c>
      <c r="B11" s="5"/>
      <c r="C11" s="5"/>
      <c r="D11" s="5"/>
      <c r="E11" s="5"/>
      <c r="F11" s="5"/>
      <c r="G11" s="5"/>
      <c r="H11" s="5"/>
    </row>
    <row r="12" customFormat="false" ht="15" hidden="false" customHeight="false" outlineLevel="0" collapsed="false">
      <c r="A12" s="3" t="s">
        <v>8</v>
      </c>
      <c r="B12" s="7" t="s">
        <v>9</v>
      </c>
      <c r="C12" s="7"/>
      <c r="D12" s="7"/>
      <c r="E12" s="7"/>
      <c r="F12" s="7"/>
      <c r="G12" s="8" t="s">
        <v>10</v>
      </c>
    </row>
    <row r="13" customFormat="false" ht="15" hidden="false" customHeight="false" outlineLevel="0" collapsed="false">
      <c r="A13" s="3" t="s">
        <v>11</v>
      </c>
      <c r="B13" s="7" t="s">
        <v>12</v>
      </c>
      <c r="C13" s="7"/>
      <c r="D13" s="7"/>
      <c r="E13" s="7"/>
      <c r="F13" s="7"/>
      <c r="G13" s="8" t="s">
        <v>13</v>
      </c>
    </row>
    <row r="14" customFormat="false" ht="15" hidden="false" customHeight="false" outlineLevel="0" collapsed="false">
      <c r="A14" s="3" t="s">
        <v>14</v>
      </c>
      <c r="B14" s="7" t="s">
        <v>15</v>
      </c>
      <c r="C14" s="7"/>
      <c r="D14" s="7"/>
      <c r="E14" s="7"/>
      <c r="F14" s="7"/>
      <c r="G14" s="8" t="s">
        <v>13</v>
      </c>
    </row>
    <row r="15" customFormat="false" ht="15" hidden="false" customHeight="false" outlineLevel="0" collapsed="false">
      <c r="A15" s="3" t="s">
        <v>16</v>
      </c>
      <c r="B15" s="7" t="s">
        <v>17</v>
      </c>
      <c r="C15" s="7"/>
      <c r="D15" s="7"/>
      <c r="E15" s="7"/>
      <c r="F15" s="7"/>
      <c r="G15" s="8" t="s">
        <v>18</v>
      </c>
    </row>
    <row r="16" customFormat="false" ht="15" hidden="false" customHeight="false" outlineLevel="0" collapsed="false">
      <c r="A16" s="3" t="s">
        <v>19</v>
      </c>
      <c r="B16" s="7" t="s">
        <v>20</v>
      </c>
      <c r="C16" s="7"/>
      <c r="D16" s="7"/>
      <c r="E16" s="7"/>
      <c r="F16" s="7"/>
      <c r="G16" s="8" t="s">
        <v>10</v>
      </c>
    </row>
    <row r="17" customFormat="false" ht="15" hidden="false" customHeight="false" outlineLevel="0" collapsed="false">
      <c r="A17" s="3" t="s">
        <v>21</v>
      </c>
      <c r="B17" s="7" t="s">
        <v>22</v>
      </c>
      <c r="C17" s="7"/>
      <c r="D17" s="7"/>
      <c r="E17" s="7"/>
      <c r="F17" s="7"/>
      <c r="G17" s="8" t="s">
        <v>23</v>
      </c>
    </row>
    <row r="18" customFormat="false" ht="15" hidden="false" customHeight="false" outlineLevel="0" collapsed="false">
      <c r="A18" s="3" t="s">
        <v>24</v>
      </c>
      <c r="B18" s="7" t="s">
        <v>25</v>
      </c>
      <c r="C18" s="7"/>
      <c r="D18" s="7"/>
      <c r="E18" s="7"/>
      <c r="F18" s="7"/>
      <c r="G18" s="8" t="s">
        <v>23</v>
      </c>
    </row>
    <row r="20" customFormat="false" ht="15" hidden="false" customHeight="true" outlineLevel="0" collapsed="false">
      <c r="A20" s="5" t="s">
        <v>26</v>
      </c>
      <c r="B20" s="5"/>
      <c r="C20" s="5"/>
      <c r="D20" s="5"/>
      <c r="E20" s="5"/>
      <c r="F20" s="5"/>
      <c r="G20" s="5"/>
      <c r="H20" s="5"/>
    </row>
    <row r="21" customFormat="false" ht="15" hidden="false" customHeight="true" outlineLevel="0" collapsed="false">
      <c r="A21" s="6" t="s">
        <v>27</v>
      </c>
      <c r="B21" s="6"/>
      <c r="C21" s="6"/>
      <c r="D21" s="6"/>
      <c r="E21" s="6"/>
      <c r="F21" s="6"/>
      <c r="G21" s="6"/>
      <c r="H21" s="6"/>
    </row>
    <row r="22" customFormat="false" ht="15" hidden="false" customHeight="true" outlineLevel="0" collapsed="false">
      <c r="A22" s="6" t="s">
        <v>28</v>
      </c>
      <c r="B22" s="6"/>
      <c r="C22" s="6"/>
      <c r="D22" s="6"/>
      <c r="E22" s="6"/>
      <c r="F22" s="6"/>
      <c r="G22" s="6"/>
      <c r="H22" s="6"/>
    </row>
    <row r="23" customFormat="false" ht="15" hidden="false" customHeight="true" outlineLevel="0" collapsed="false">
      <c r="A23" s="6" t="s">
        <v>29</v>
      </c>
      <c r="B23" s="6"/>
      <c r="C23" s="6"/>
      <c r="D23" s="6"/>
      <c r="E23" s="6"/>
      <c r="F23" s="6"/>
      <c r="G23" s="6"/>
      <c r="H23" s="6"/>
    </row>
    <row r="24" customFormat="false" ht="15" hidden="false" customHeight="true" outlineLevel="0" collapsed="false">
      <c r="A24" s="6" t="s">
        <v>30</v>
      </c>
      <c r="B24" s="6"/>
      <c r="C24" s="6"/>
      <c r="D24" s="6"/>
      <c r="E24" s="6"/>
      <c r="F24" s="6"/>
      <c r="G24" s="6"/>
      <c r="H24" s="6"/>
    </row>
    <row r="25" customFormat="false" ht="15" hidden="false" customHeight="true" outlineLevel="0" collapsed="false">
      <c r="A25" s="6" t="s">
        <v>31</v>
      </c>
      <c r="B25" s="6"/>
      <c r="C25" s="6"/>
      <c r="D25" s="6"/>
      <c r="E25" s="6"/>
      <c r="F25" s="6"/>
      <c r="G25" s="6"/>
      <c r="H25" s="6"/>
    </row>
    <row r="27" customFormat="false" ht="15" hidden="false" customHeight="true" outlineLevel="0" collapsed="false">
      <c r="A27" s="5" t="s">
        <v>32</v>
      </c>
      <c r="B27" s="5"/>
      <c r="C27" s="5"/>
      <c r="D27" s="5"/>
      <c r="E27" s="5"/>
      <c r="F27" s="5"/>
      <c r="G27" s="5"/>
      <c r="H27" s="5"/>
    </row>
    <row r="28" customFormat="false" ht="43.5" hidden="false" customHeight="true" outlineLevel="0" collapsed="false">
      <c r="A28" s="6" t="s">
        <v>33</v>
      </c>
      <c r="B28" s="6"/>
      <c r="C28" s="6"/>
      <c r="D28" s="6"/>
      <c r="E28" s="6"/>
      <c r="F28" s="6"/>
      <c r="G28" s="6"/>
      <c r="H28" s="6"/>
    </row>
  </sheetData>
  <mergeCells count="21">
    <mergeCell ref="B4:E4"/>
    <mergeCell ref="B5:E5"/>
    <mergeCell ref="B6:E6"/>
    <mergeCell ref="A8:H8"/>
    <mergeCell ref="A9:H9"/>
    <mergeCell ref="A11:H11"/>
    <mergeCell ref="B12:F12"/>
    <mergeCell ref="B13:F13"/>
    <mergeCell ref="B14:F14"/>
    <mergeCell ref="B15:F15"/>
    <mergeCell ref="B16:F16"/>
    <mergeCell ref="B17:F17"/>
    <mergeCell ref="B18:F18"/>
    <mergeCell ref="A20:H20"/>
    <mergeCell ref="A21:H21"/>
    <mergeCell ref="A22:H22"/>
    <mergeCell ref="A23:H23"/>
    <mergeCell ref="A24:H24"/>
    <mergeCell ref="A25:H25"/>
    <mergeCell ref="A27:H27"/>
    <mergeCell ref="A28:H28"/>
  </mergeCells>
  <dataValidations count="1">
    <dataValidation allowBlank="true" errorStyle="stop" operator="between" showDropDown="false" showErrorMessage="false" showInputMessage="false" sqref="B6" type="list">
      <formula1>"Trainee Bookkeeper,Audit &amp; Accounts Associate"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0"/>
    <col collapsed="false" customWidth="true" hidden="false" outlineLevel="0" max="3" min="3" style="0" width="18"/>
  </cols>
  <sheetData>
    <row r="1" customFormat="false" ht="17.35" hidden="false" customHeight="false" outlineLevel="0" collapsed="false">
      <c r="A1" s="1" t="s">
        <v>34</v>
      </c>
    </row>
    <row r="2" customFormat="false" ht="15" hidden="false" customHeight="false" outlineLevel="0" collapsed="false">
      <c r="A2" s="2" t="s">
        <v>35</v>
      </c>
    </row>
    <row r="4" customFormat="false" ht="15" hidden="false" customHeight="false" outlineLevel="0" collapsed="false">
      <c r="A4" s="9" t="s">
        <v>36</v>
      </c>
      <c r="B4" s="9" t="s">
        <v>37</v>
      </c>
      <c r="C4" s="9" t="s">
        <v>38</v>
      </c>
    </row>
    <row r="5" customFormat="false" ht="15" hidden="false" customHeight="false" outlineLevel="0" collapsed="false">
      <c r="A5" s="8" t="n">
        <v>1000</v>
      </c>
      <c r="B5" s="8" t="s">
        <v>39</v>
      </c>
      <c r="C5" s="8" t="s">
        <v>40</v>
      </c>
    </row>
    <row r="6" customFormat="false" ht="15" hidden="false" customHeight="false" outlineLevel="0" collapsed="false">
      <c r="A6" s="8" t="n">
        <v>1050</v>
      </c>
      <c r="B6" s="8" t="s">
        <v>41</v>
      </c>
      <c r="C6" s="8" t="s">
        <v>40</v>
      </c>
    </row>
    <row r="7" customFormat="false" ht="15" hidden="false" customHeight="false" outlineLevel="0" collapsed="false">
      <c r="A7" s="8" t="n">
        <v>1100</v>
      </c>
      <c r="B7" s="8" t="s">
        <v>42</v>
      </c>
      <c r="C7" s="8" t="s">
        <v>40</v>
      </c>
    </row>
    <row r="8" customFormat="false" ht="15" hidden="false" customHeight="false" outlineLevel="0" collapsed="false">
      <c r="A8" s="8" t="n">
        <v>1200</v>
      </c>
      <c r="B8" s="8" t="s">
        <v>43</v>
      </c>
      <c r="C8" s="8" t="s">
        <v>40</v>
      </c>
    </row>
    <row r="9" customFormat="false" ht="15" hidden="false" customHeight="false" outlineLevel="0" collapsed="false">
      <c r="A9" s="8" t="n">
        <v>1300</v>
      </c>
      <c r="B9" s="8" t="s">
        <v>44</v>
      </c>
      <c r="C9" s="8" t="s">
        <v>40</v>
      </c>
    </row>
    <row r="10" customFormat="false" ht="15" hidden="false" customHeight="false" outlineLevel="0" collapsed="false">
      <c r="A10" s="8" t="n">
        <v>1500</v>
      </c>
      <c r="B10" s="8" t="s">
        <v>45</v>
      </c>
      <c r="C10" s="8" t="s">
        <v>40</v>
      </c>
    </row>
    <row r="11" customFormat="false" ht="15" hidden="false" customHeight="false" outlineLevel="0" collapsed="false">
      <c r="A11" s="8" t="n">
        <v>1510</v>
      </c>
      <c r="B11" s="8" t="s">
        <v>46</v>
      </c>
      <c r="C11" s="8" t="s">
        <v>47</v>
      </c>
    </row>
    <row r="12" customFormat="false" ht="15" hidden="false" customHeight="false" outlineLevel="0" collapsed="false">
      <c r="A12" s="8" t="n">
        <v>2000</v>
      </c>
      <c r="B12" s="8" t="s">
        <v>48</v>
      </c>
      <c r="C12" s="8" t="s">
        <v>49</v>
      </c>
    </row>
    <row r="13" customFormat="false" ht="15" hidden="false" customHeight="false" outlineLevel="0" collapsed="false">
      <c r="A13" s="8" t="n">
        <v>2100</v>
      </c>
      <c r="B13" s="8" t="s">
        <v>50</v>
      </c>
      <c r="C13" s="8" t="s">
        <v>49</v>
      </c>
    </row>
    <row r="14" customFormat="false" ht="15" hidden="false" customHeight="false" outlineLevel="0" collapsed="false">
      <c r="A14" s="8" t="n">
        <v>2200</v>
      </c>
      <c r="B14" s="8" t="s">
        <v>51</v>
      </c>
      <c r="C14" s="8" t="s">
        <v>49</v>
      </c>
    </row>
    <row r="15" customFormat="false" ht="15" hidden="false" customHeight="false" outlineLevel="0" collapsed="false">
      <c r="A15" s="8" t="n">
        <v>2300</v>
      </c>
      <c r="B15" s="8" t="s">
        <v>52</v>
      </c>
      <c r="C15" s="8" t="s">
        <v>49</v>
      </c>
    </row>
    <row r="16" customFormat="false" ht="15" hidden="false" customHeight="false" outlineLevel="0" collapsed="false">
      <c r="A16" s="8" t="n">
        <v>2400</v>
      </c>
      <c r="B16" s="8" t="s">
        <v>53</v>
      </c>
      <c r="C16" s="8" t="s">
        <v>49</v>
      </c>
    </row>
    <row r="17" customFormat="false" ht="15" hidden="false" customHeight="false" outlineLevel="0" collapsed="false">
      <c r="A17" s="8" t="n">
        <v>3000</v>
      </c>
      <c r="B17" s="8" t="s">
        <v>54</v>
      </c>
      <c r="C17" s="8" t="s">
        <v>55</v>
      </c>
    </row>
    <row r="18" customFormat="false" ht="15" hidden="false" customHeight="false" outlineLevel="0" collapsed="false">
      <c r="A18" s="8" t="n">
        <v>3100</v>
      </c>
      <c r="B18" s="8" t="s">
        <v>56</v>
      </c>
      <c r="C18" s="8" t="s">
        <v>55</v>
      </c>
    </row>
    <row r="19" customFormat="false" ht="15" hidden="false" customHeight="false" outlineLevel="0" collapsed="false">
      <c r="A19" s="8" t="n">
        <v>4000</v>
      </c>
      <c r="B19" s="8" t="s">
        <v>57</v>
      </c>
      <c r="C19" s="8" t="s">
        <v>58</v>
      </c>
    </row>
    <row r="20" customFormat="false" ht="15" hidden="false" customHeight="false" outlineLevel="0" collapsed="false">
      <c r="A20" s="8" t="n">
        <v>5000</v>
      </c>
      <c r="B20" s="8" t="s">
        <v>59</v>
      </c>
      <c r="C20" s="8" t="s">
        <v>60</v>
      </c>
    </row>
    <row r="21" customFormat="false" ht="15" hidden="false" customHeight="false" outlineLevel="0" collapsed="false">
      <c r="A21" s="8" t="n">
        <v>6000</v>
      </c>
      <c r="B21" s="8" t="s">
        <v>61</v>
      </c>
      <c r="C21" s="8" t="s">
        <v>62</v>
      </c>
    </row>
    <row r="22" customFormat="false" ht="15" hidden="false" customHeight="false" outlineLevel="0" collapsed="false">
      <c r="A22" s="8" t="n">
        <v>6100</v>
      </c>
      <c r="B22" s="8" t="s">
        <v>63</v>
      </c>
      <c r="C22" s="8" t="s">
        <v>62</v>
      </c>
    </row>
    <row r="23" customFormat="false" ht="15" hidden="false" customHeight="false" outlineLevel="0" collapsed="false">
      <c r="A23" s="8" t="n">
        <v>6200</v>
      </c>
      <c r="B23" s="8" t="s">
        <v>64</v>
      </c>
      <c r="C23" s="8" t="s">
        <v>62</v>
      </c>
    </row>
    <row r="24" customFormat="false" ht="15" hidden="false" customHeight="false" outlineLevel="0" collapsed="false">
      <c r="A24" s="8" t="n">
        <v>6300</v>
      </c>
      <c r="B24" s="8" t="s">
        <v>65</v>
      </c>
      <c r="C24" s="8" t="s">
        <v>62</v>
      </c>
    </row>
    <row r="25" customFormat="false" ht="15" hidden="false" customHeight="false" outlineLevel="0" collapsed="false">
      <c r="A25" s="8" t="n">
        <v>6400</v>
      </c>
      <c r="B25" s="8" t="s">
        <v>66</v>
      </c>
      <c r="C25" s="8" t="s">
        <v>62</v>
      </c>
    </row>
    <row r="26" customFormat="false" ht="15" hidden="false" customHeight="false" outlineLevel="0" collapsed="false">
      <c r="A26" s="8" t="n">
        <v>6500</v>
      </c>
      <c r="B26" s="8" t="s">
        <v>67</v>
      </c>
      <c r="C26" s="8" t="s">
        <v>62</v>
      </c>
    </row>
    <row r="27" customFormat="false" ht="15" hidden="false" customHeight="false" outlineLevel="0" collapsed="false">
      <c r="A27" s="8" t="n">
        <v>6600</v>
      </c>
      <c r="B27" s="8" t="s">
        <v>68</v>
      </c>
      <c r="C27" s="8" t="s">
        <v>62</v>
      </c>
    </row>
    <row r="28" customFormat="false" ht="15" hidden="false" customHeight="false" outlineLevel="0" collapsed="false">
      <c r="A28" s="8" t="n">
        <v>6700</v>
      </c>
      <c r="B28" s="8" t="s">
        <v>69</v>
      </c>
      <c r="C28" s="8" t="s">
        <v>62</v>
      </c>
    </row>
    <row r="29" customFormat="false" ht="15" hidden="false" customHeight="false" outlineLevel="0" collapsed="false">
      <c r="A29" s="8" t="n">
        <v>6800</v>
      </c>
      <c r="B29" s="8" t="s">
        <v>70</v>
      </c>
      <c r="C29" s="8" t="s">
        <v>62</v>
      </c>
    </row>
    <row r="30" customFormat="false" ht="15" hidden="false" customHeight="false" outlineLevel="0" collapsed="false">
      <c r="A30" s="8" t="n">
        <v>6900</v>
      </c>
      <c r="B30" s="8" t="s">
        <v>71</v>
      </c>
      <c r="C30" s="8" t="s">
        <v>62</v>
      </c>
    </row>
    <row r="31" customFormat="false" ht="15" hidden="false" customHeight="false" outlineLevel="0" collapsed="false">
      <c r="A31" s="8" t="n">
        <v>7000</v>
      </c>
      <c r="B31" s="8" t="s">
        <v>72</v>
      </c>
      <c r="C31" s="8" t="s">
        <v>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62"/>
    <col collapsed="false" customWidth="true" hidden="false" outlineLevel="0" max="3" min="3" style="0" width="14"/>
    <col collapsed="false" customWidth="true" hidden="false" outlineLevel="0" max="4" min="4" style="0" width="11"/>
    <col collapsed="false" customWidth="true" hidden="false" outlineLevel="0" max="5" min="5" style="0" width="16"/>
    <col collapsed="false" customWidth="true" hidden="false" outlineLevel="0" max="6" min="6" style="0" width="34"/>
  </cols>
  <sheetData>
    <row r="1" customFormat="false" ht="17.35" hidden="false" customHeight="false" outlineLevel="0" collapsed="false">
      <c r="A1" s="1" t="s">
        <v>73</v>
      </c>
    </row>
    <row r="2" customFormat="false" ht="15" hidden="false" customHeight="false" outlineLevel="0" collapsed="false">
      <c r="A2" s="2" t="s">
        <v>74</v>
      </c>
    </row>
    <row r="4" customFormat="false" ht="23.85" hidden="false" customHeight="false" outlineLevel="0" collapsed="false">
      <c r="A4" s="9" t="s">
        <v>75</v>
      </c>
      <c r="B4" s="9" t="s">
        <v>76</v>
      </c>
      <c r="C4" s="9" t="s">
        <v>77</v>
      </c>
      <c r="D4" s="9" t="s">
        <v>78</v>
      </c>
      <c r="E4" s="9" t="s">
        <v>79</v>
      </c>
      <c r="F4" s="9" t="s">
        <v>80</v>
      </c>
    </row>
    <row r="5" customFormat="false" ht="15" hidden="false" customHeight="false" outlineLevel="0" collapsed="false">
      <c r="A5" s="10" t="s">
        <v>81</v>
      </c>
      <c r="B5" s="10" t="s">
        <v>82</v>
      </c>
      <c r="C5" s="11" t="n">
        <v>18500</v>
      </c>
      <c r="D5" s="10" t="s">
        <v>83</v>
      </c>
      <c r="E5" s="10" t="n">
        <v>7000</v>
      </c>
      <c r="F5" s="10" t="str">
        <f aca="false">IF(E5="","",IFERROR(INDEX(CoA!$B$5:$B$31,MATCH(E5,CoA!$A$5:$A$31,0)),"Check code"))</f>
        <v>Sundry expenses</v>
      </c>
    </row>
    <row r="6" customFormat="false" ht="15" hidden="false" customHeight="false" outlineLevel="0" collapsed="false">
      <c r="A6" s="8" t="s">
        <v>84</v>
      </c>
      <c r="B6" s="12" t="s">
        <v>85</v>
      </c>
      <c r="C6" s="13" t="n">
        <v>639500</v>
      </c>
      <c r="D6" s="8" t="s">
        <v>86</v>
      </c>
      <c r="E6" s="14"/>
      <c r="F6" s="8" t="str">
        <f aca="false">IF(E6="","",IFERROR(INDEX(CoA!$B$5:$B$31,MATCH(E6,CoA!$A$5:$A$31,0)),"Check code"))</f>
        <v/>
      </c>
    </row>
    <row r="7" customFormat="false" ht="15" hidden="false" customHeight="false" outlineLevel="0" collapsed="false">
      <c r="A7" s="8" t="s">
        <v>87</v>
      </c>
      <c r="B7" s="12" t="s">
        <v>88</v>
      </c>
      <c r="C7" s="13" t="n">
        <v>1283000</v>
      </c>
      <c r="D7" s="8" t="s">
        <v>83</v>
      </c>
      <c r="E7" s="14"/>
      <c r="F7" s="8" t="str">
        <f aca="false">IF(E7="","",IFERROR(INDEX(CoA!$B$5:$B$31,MATCH(E7,CoA!$A$5:$A$31,0)),"Check code"))</f>
        <v/>
      </c>
    </row>
    <row r="8" customFormat="false" ht="15" hidden="false" customHeight="false" outlineLevel="0" collapsed="false">
      <c r="A8" s="8" t="s">
        <v>89</v>
      </c>
      <c r="B8" s="12" t="s">
        <v>90</v>
      </c>
      <c r="C8" s="13" t="n">
        <v>111000</v>
      </c>
      <c r="D8" s="8" t="s">
        <v>83</v>
      </c>
      <c r="E8" s="14"/>
      <c r="F8" s="8" t="str">
        <f aca="false">IF(E8="","",IFERROR(INDEX(CoA!$B$5:$B$31,MATCH(E8,CoA!$A$5:$A$31,0)),"Check code"))</f>
        <v/>
      </c>
    </row>
    <row r="9" customFormat="false" ht="15" hidden="false" customHeight="false" outlineLevel="0" collapsed="false">
      <c r="A9" s="8" t="s">
        <v>91</v>
      </c>
      <c r="B9" s="12" t="s">
        <v>92</v>
      </c>
      <c r="C9" s="13" t="n">
        <v>411500</v>
      </c>
      <c r="D9" s="8" t="s">
        <v>86</v>
      </c>
      <c r="E9" s="14"/>
      <c r="F9" s="8" t="str">
        <f aca="false">IF(E9="","",IFERROR(INDEX(CoA!$B$5:$B$31,MATCH(E9,CoA!$A$5:$A$31,0)),"Check code"))</f>
        <v/>
      </c>
    </row>
    <row r="10" customFormat="false" ht="15" hidden="false" customHeight="false" outlineLevel="0" collapsed="false">
      <c r="A10" s="8" t="s">
        <v>93</v>
      </c>
      <c r="B10" s="12" t="s">
        <v>94</v>
      </c>
      <c r="C10" s="13" t="n">
        <v>97500</v>
      </c>
      <c r="D10" s="8" t="s">
        <v>83</v>
      </c>
      <c r="E10" s="14"/>
      <c r="F10" s="8" t="str">
        <f aca="false">IF(E10="","",IFERROR(INDEX(CoA!$B$5:$B$31,MATCH(E10,CoA!$A$5:$A$31,0)),"Check code"))</f>
        <v/>
      </c>
    </row>
    <row r="11" customFormat="false" ht="15" hidden="false" customHeight="false" outlineLevel="0" collapsed="false">
      <c r="A11" s="8" t="s">
        <v>95</v>
      </c>
      <c r="B11" s="12" t="s">
        <v>96</v>
      </c>
      <c r="C11" s="13" t="n">
        <v>2453000</v>
      </c>
      <c r="D11" s="8" t="s">
        <v>83</v>
      </c>
      <c r="E11" s="14"/>
      <c r="F11" s="8" t="str">
        <f aca="false">IF(E11="","",IFERROR(INDEX(CoA!$B$5:$B$31,MATCH(E11,CoA!$A$5:$A$31,0)),"Check code"))</f>
        <v/>
      </c>
    </row>
    <row r="12" customFormat="false" ht="15" hidden="false" customHeight="false" outlineLevel="0" collapsed="false">
      <c r="A12" s="8" t="s">
        <v>97</v>
      </c>
      <c r="B12" s="12" t="s">
        <v>98</v>
      </c>
      <c r="C12" s="13" t="n">
        <v>273500</v>
      </c>
      <c r="D12" s="8" t="s">
        <v>83</v>
      </c>
      <c r="E12" s="14"/>
      <c r="F12" s="8" t="str">
        <f aca="false">IF(E12="","",IFERROR(INDEX(CoA!$B$5:$B$31,MATCH(E12,CoA!$A$5:$A$31,0)),"Check code"))</f>
        <v/>
      </c>
    </row>
    <row r="13" customFormat="false" ht="15" hidden="false" customHeight="false" outlineLevel="0" collapsed="false">
      <c r="A13" s="8" t="s">
        <v>99</v>
      </c>
      <c r="B13" s="12" t="s">
        <v>100</v>
      </c>
      <c r="C13" s="13" t="n">
        <v>254500</v>
      </c>
      <c r="D13" s="8" t="s">
        <v>83</v>
      </c>
      <c r="E13" s="14"/>
      <c r="F13" s="8" t="str">
        <f aca="false">IF(E13="","",IFERROR(INDEX(CoA!$B$5:$B$31,MATCH(E13,CoA!$A$5:$A$31,0)),"Check code"))</f>
        <v/>
      </c>
    </row>
    <row r="14" customFormat="false" ht="15" hidden="false" customHeight="false" outlineLevel="0" collapsed="false">
      <c r="A14" s="8" t="s">
        <v>101</v>
      </c>
      <c r="B14" s="12" t="s">
        <v>102</v>
      </c>
      <c r="C14" s="13" t="n">
        <v>777500</v>
      </c>
      <c r="D14" s="8" t="s">
        <v>83</v>
      </c>
      <c r="E14" s="14"/>
      <c r="F14" s="8" t="str">
        <f aca="false">IF(E14="","",IFERROR(INDEX(CoA!$B$5:$B$31,MATCH(E14,CoA!$A$5:$A$31,0)),"Check code"))</f>
        <v/>
      </c>
    </row>
    <row r="15" customFormat="false" ht="23.85" hidden="false" customHeight="false" outlineLevel="0" collapsed="false">
      <c r="A15" s="8" t="s">
        <v>103</v>
      </c>
      <c r="B15" s="12" t="s">
        <v>104</v>
      </c>
      <c r="C15" s="13" t="n">
        <v>200000</v>
      </c>
      <c r="D15" s="8" t="s">
        <v>83</v>
      </c>
      <c r="E15" s="14"/>
      <c r="F15" s="8" t="str">
        <f aca="false">IF(E15="","",IFERROR(INDEX(CoA!$B$5:$B$31,MATCH(E15,CoA!$A$5:$A$31,0)),"Check code"))</f>
        <v/>
      </c>
    </row>
    <row r="16" customFormat="false" ht="15" hidden="false" customHeight="false" outlineLevel="0" collapsed="false">
      <c r="A16" s="8" t="s">
        <v>105</v>
      </c>
      <c r="B16" s="12" t="s">
        <v>106</v>
      </c>
      <c r="C16" s="13" t="n">
        <v>987000</v>
      </c>
      <c r="D16" s="8" t="s">
        <v>83</v>
      </c>
      <c r="E16" s="14"/>
      <c r="F16" s="8" t="str">
        <f aca="false">IF(E16="","",IFERROR(INDEX(CoA!$B$5:$B$31,MATCH(E16,CoA!$A$5:$A$31,0)),"Check code"))</f>
        <v/>
      </c>
    </row>
    <row r="17" customFormat="false" ht="15" hidden="false" customHeight="false" outlineLevel="0" collapsed="false">
      <c r="A17" s="8" t="s">
        <v>107</v>
      </c>
      <c r="B17" s="12" t="s">
        <v>108</v>
      </c>
      <c r="C17" s="13" t="n">
        <v>3750</v>
      </c>
      <c r="D17" s="8" t="s">
        <v>83</v>
      </c>
      <c r="E17" s="14"/>
      <c r="F17" s="8" t="str">
        <f aca="false">IF(E17="","",IFERROR(INDEX(CoA!$B$5:$B$31,MATCH(E17,CoA!$A$5:$A$31,0)),"Check code"))</f>
        <v/>
      </c>
    </row>
  </sheetData>
  <dataValidations count="1">
    <dataValidation allowBlank="true" error="Pick a code from the chart of accounts" errorStyle="stop" errorTitle="Account code" operator="between" showDropDown="false" showErrorMessage="false" showInputMessage="false" sqref="E6:E17" type="list">
      <formula1>CoA!$A$5:$A$31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6"/>
    <col collapsed="false" customWidth="true" hidden="false" outlineLevel="0" max="3" min="3" style="0" width="13"/>
    <col collapsed="false" customWidth="true" hidden="false" outlineLevel="0" max="6" min="4" style="0" width="15"/>
  </cols>
  <sheetData>
    <row r="1" customFormat="false" ht="17.35" hidden="false" customHeight="false" outlineLevel="0" collapsed="false">
      <c r="A1" s="1" t="s">
        <v>109</v>
      </c>
    </row>
    <row r="2" customFormat="false" ht="15" hidden="false" customHeight="false" outlineLevel="0" collapsed="false">
      <c r="A2" s="2" t="s">
        <v>110</v>
      </c>
    </row>
    <row r="4" customFormat="false" ht="15" hidden="false" customHeight="false" outlineLevel="0" collapsed="false">
      <c r="A4" s="9" t="s">
        <v>75</v>
      </c>
      <c r="B4" s="9" t="s">
        <v>111</v>
      </c>
      <c r="C4" s="9" t="s">
        <v>112</v>
      </c>
      <c r="D4" s="9" t="s">
        <v>113</v>
      </c>
      <c r="E4" s="9" t="s">
        <v>114</v>
      </c>
      <c r="F4" s="9" t="s">
        <v>115</v>
      </c>
    </row>
    <row r="5" customFormat="false" ht="15" hidden="false" customHeight="false" outlineLevel="0" collapsed="false">
      <c r="A5" s="8" t="s">
        <v>81</v>
      </c>
      <c r="B5" s="8" t="s">
        <v>116</v>
      </c>
      <c r="C5" s="8"/>
      <c r="D5" s="13"/>
      <c r="E5" s="13"/>
      <c r="F5" s="13" t="n">
        <v>2235000</v>
      </c>
    </row>
    <row r="6" customFormat="false" ht="15" hidden="false" customHeight="false" outlineLevel="0" collapsed="false">
      <c r="A6" s="8" t="s">
        <v>84</v>
      </c>
      <c r="B6" s="8" t="s">
        <v>117</v>
      </c>
      <c r="C6" s="8" t="s">
        <v>118</v>
      </c>
      <c r="D6" s="13"/>
      <c r="E6" s="13" t="n">
        <v>1950000</v>
      </c>
      <c r="F6" s="13" t="n">
        <f aca="false">F5+D6-E6</f>
        <v>285000</v>
      </c>
    </row>
    <row r="7" customFormat="false" ht="15" hidden="false" customHeight="false" outlineLevel="0" collapsed="false">
      <c r="A7" s="8" t="s">
        <v>87</v>
      </c>
      <c r="B7" s="8" t="s">
        <v>119</v>
      </c>
      <c r="C7" s="8" t="s">
        <v>120</v>
      </c>
      <c r="D7" s="13" t="n">
        <v>1100000</v>
      </c>
      <c r="E7" s="13"/>
      <c r="F7" s="13" t="n">
        <f aca="false">F6+D7-E7</f>
        <v>1385000</v>
      </c>
    </row>
    <row r="8" customFormat="false" ht="15" hidden="false" customHeight="false" outlineLevel="0" collapsed="false">
      <c r="A8" s="8" t="s">
        <v>121</v>
      </c>
      <c r="B8" s="8" t="s">
        <v>122</v>
      </c>
      <c r="C8" s="8" t="s">
        <v>123</v>
      </c>
      <c r="D8" s="13" t="n">
        <v>760000</v>
      </c>
      <c r="E8" s="13"/>
      <c r="F8" s="13" t="n">
        <f aca="false">F7+D8-E8</f>
        <v>2145000</v>
      </c>
    </row>
    <row r="9" customFormat="false" ht="15" hidden="false" customHeight="false" outlineLevel="0" collapsed="false">
      <c r="A9" s="8" t="s">
        <v>93</v>
      </c>
      <c r="B9" s="8" t="s">
        <v>124</v>
      </c>
      <c r="C9" s="8" t="s">
        <v>125</v>
      </c>
      <c r="D9" s="13"/>
      <c r="E9" s="13" t="n">
        <v>148500</v>
      </c>
      <c r="F9" s="13" t="n">
        <f aca="false">F8+D9-E9</f>
        <v>1996500</v>
      </c>
    </row>
    <row r="10" customFormat="false" ht="15" hidden="false" customHeight="false" outlineLevel="0" collapsed="false">
      <c r="A10" s="8" t="s">
        <v>126</v>
      </c>
      <c r="B10" s="8" t="s">
        <v>127</v>
      </c>
      <c r="C10" s="8" t="s">
        <v>125</v>
      </c>
      <c r="D10" s="13" t="n">
        <v>995000</v>
      </c>
      <c r="E10" s="13"/>
      <c r="F10" s="13" t="n">
        <f aca="false">F9+D10-E10</f>
        <v>2991500</v>
      </c>
    </row>
    <row r="11" customFormat="false" ht="15" hidden="false" customHeight="false" outlineLevel="0" collapsed="false">
      <c r="A11" s="8" t="s">
        <v>128</v>
      </c>
      <c r="B11" s="8" t="s">
        <v>129</v>
      </c>
      <c r="C11" s="8" t="s">
        <v>130</v>
      </c>
      <c r="D11" s="13"/>
      <c r="E11" s="13" t="n">
        <v>665000</v>
      </c>
      <c r="F11" s="13" t="n">
        <f aca="false">F10+D11-E11</f>
        <v>2326500</v>
      </c>
    </row>
    <row r="12" customFormat="false" ht="15" hidden="false" customHeight="false" outlineLevel="0" collapsed="false">
      <c r="A12" s="8" t="s">
        <v>131</v>
      </c>
      <c r="B12" s="8" t="s">
        <v>132</v>
      </c>
      <c r="C12" s="8" t="s">
        <v>125</v>
      </c>
      <c r="D12" s="13"/>
      <c r="E12" s="13" t="n">
        <v>82000</v>
      </c>
      <c r="F12" s="13" t="n">
        <f aca="false">F11+D12-E12</f>
        <v>2244500</v>
      </c>
    </row>
    <row r="13" customFormat="false" ht="15" hidden="false" customHeight="false" outlineLevel="0" collapsed="false">
      <c r="A13" s="8" t="s">
        <v>101</v>
      </c>
      <c r="B13" s="8" t="s">
        <v>119</v>
      </c>
      <c r="C13" s="8" t="s">
        <v>133</v>
      </c>
      <c r="D13" s="13" t="n">
        <v>1235000</v>
      </c>
      <c r="E13" s="13"/>
      <c r="F13" s="13" t="n">
        <f aca="false">F12+D13-E13</f>
        <v>3479500</v>
      </c>
    </row>
    <row r="14" customFormat="false" ht="15" hidden="false" customHeight="false" outlineLevel="0" collapsed="false">
      <c r="A14" s="8" t="s">
        <v>134</v>
      </c>
      <c r="B14" s="8" t="s">
        <v>119</v>
      </c>
      <c r="C14" s="8" t="s">
        <v>135</v>
      </c>
      <c r="D14" s="13" t="n">
        <v>1310000</v>
      </c>
      <c r="E14" s="13"/>
      <c r="F14" s="13" t="n">
        <f aca="false">F13+D14-E14</f>
        <v>4789500</v>
      </c>
    </row>
    <row r="15" customFormat="false" ht="15" hidden="false" customHeight="false" outlineLevel="0" collapsed="false">
      <c r="A15" s="8" t="s">
        <v>105</v>
      </c>
      <c r="B15" s="8" t="s">
        <v>136</v>
      </c>
      <c r="C15" s="8" t="s">
        <v>125</v>
      </c>
      <c r="D15" s="13"/>
      <c r="E15" s="13" t="n">
        <v>1145000</v>
      </c>
      <c r="F15" s="13" t="n">
        <f aca="false">F14+D15-E15</f>
        <v>3644500</v>
      </c>
    </row>
    <row r="16" customFormat="false" ht="15" hidden="false" customHeight="false" outlineLevel="0" collapsed="false">
      <c r="A16" s="8" t="s">
        <v>137</v>
      </c>
      <c r="B16" s="8" t="s">
        <v>138</v>
      </c>
      <c r="C16" s="8" t="s">
        <v>139</v>
      </c>
      <c r="D16" s="13"/>
      <c r="E16" s="13" t="n">
        <v>271000</v>
      </c>
      <c r="F16" s="13" t="n">
        <f aca="false">F15+D16-E16</f>
        <v>3373500</v>
      </c>
    </row>
    <row r="17" customFormat="false" ht="15" hidden="false" customHeight="false" outlineLevel="0" collapsed="false">
      <c r="A17" s="8" t="s">
        <v>107</v>
      </c>
      <c r="B17" s="8" t="s">
        <v>140</v>
      </c>
      <c r="C17" s="8" t="s">
        <v>141</v>
      </c>
      <c r="D17" s="13"/>
      <c r="E17" s="13" t="n">
        <v>128000</v>
      </c>
      <c r="F17" s="13" t="n">
        <f aca="false">F16+D17-E17</f>
        <v>3245500</v>
      </c>
    </row>
    <row r="18" customFormat="false" ht="15" hidden="false" customHeight="false" outlineLevel="0" collapsed="false">
      <c r="A18" s="8" t="s">
        <v>107</v>
      </c>
      <c r="B18" s="8" t="s">
        <v>119</v>
      </c>
      <c r="C18" s="8" t="s">
        <v>142</v>
      </c>
      <c r="D18" s="13" t="n">
        <v>1005000</v>
      </c>
      <c r="E18" s="13"/>
      <c r="F18" s="13" t="n">
        <f aca="false">F17+D18-E18</f>
        <v>4250500</v>
      </c>
    </row>
    <row r="19" customFormat="false" ht="15" hidden="false" customHeight="false" outlineLevel="0" collapsed="false">
      <c r="B19" s="3" t="s">
        <v>143</v>
      </c>
      <c r="F19" s="15" t="n">
        <f aca="false">F18</f>
        <v>4250500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6"/>
    <col collapsed="false" customWidth="true" hidden="false" outlineLevel="0" max="5" min="3" style="0" width="15"/>
  </cols>
  <sheetData>
    <row r="1" customFormat="false" ht="17.35" hidden="false" customHeight="false" outlineLevel="0" collapsed="false">
      <c r="A1" s="1" t="s">
        <v>144</v>
      </c>
    </row>
    <row r="2" customFormat="false" ht="15" hidden="false" customHeight="false" outlineLevel="0" collapsed="false">
      <c r="A2" s="2" t="s">
        <v>145</v>
      </c>
    </row>
    <row r="4" customFormat="false" ht="15" hidden="false" customHeight="false" outlineLevel="0" collapsed="false">
      <c r="A4" s="9" t="s">
        <v>75</v>
      </c>
      <c r="B4" s="9" t="s">
        <v>146</v>
      </c>
      <c r="C4" s="9" t="s">
        <v>147</v>
      </c>
      <c r="D4" s="9" t="s">
        <v>148</v>
      </c>
      <c r="E4" s="9" t="s">
        <v>115</v>
      </c>
    </row>
    <row r="5" customFormat="false" ht="15" hidden="false" customHeight="false" outlineLevel="0" collapsed="false">
      <c r="A5" s="8" t="s">
        <v>81</v>
      </c>
      <c r="B5" s="8" t="s">
        <v>149</v>
      </c>
      <c r="C5" s="13"/>
      <c r="D5" s="13"/>
      <c r="E5" s="13" t="n">
        <v>2235000</v>
      </c>
    </row>
    <row r="6" customFormat="false" ht="15" hidden="false" customHeight="false" outlineLevel="0" collapsed="false">
      <c r="A6" s="8" t="s">
        <v>150</v>
      </c>
      <c r="B6" s="8" t="s">
        <v>151</v>
      </c>
      <c r="C6" s="13"/>
      <c r="D6" s="13" t="n">
        <v>1100000</v>
      </c>
      <c r="E6" s="13" t="n">
        <f aca="false">E5-C6+D6</f>
        <v>3335000</v>
      </c>
    </row>
    <row r="7" customFormat="false" ht="15" hidden="false" customHeight="false" outlineLevel="0" collapsed="false">
      <c r="A7" s="8" t="s">
        <v>89</v>
      </c>
      <c r="B7" s="8" t="s">
        <v>152</v>
      </c>
      <c r="C7" s="13" t="n">
        <v>1950000</v>
      </c>
      <c r="D7" s="13"/>
      <c r="E7" s="13" t="n">
        <f aca="false">E6-C7+D7</f>
        <v>1385000</v>
      </c>
    </row>
    <row r="8" customFormat="false" ht="15" hidden="false" customHeight="false" outlineLevel="0" collapsed="false">
      <c r="A8" s="8" t="s">
        <v>91</v>
      </c>
      <c r="B8" s="8" t="s">
        <v>153</v>
      </c>
      <c r="C8" s="13"/>
      <c r="D8" s="13" t="n">
        <v>760000</v>
      </c>
      <c r="E8" s="13" t="n">
        <f aca="false">E7-C8+D8</f>
        <v>2145000</v>
      </c>
    </row>
    <row r="9" customFormat="false" ht="15" hidden="false" customHeight="false" outlineLevel="0" collapsed="false">
      <c r="A9" s="8" t="s">
        <v>93</v>
      </c>
      <c r="B9" s="8" t="s">
        <v>154</v>
      </c>
      <c r="C9" s="13" t="n">
        <v>184500</v>
      </c>
      <c r="D9" s="13"/>
      <c r="E9" s="13" t="n">
        <f aca="false">E8-C9+D9</f>
        <v>1960500</v>
      </c>
    </row>
    <row r="10" customFormat="false" ht="15" hidden="false" customHeight="false" outlineLevel="0" collapsed="false">
      <c r="A10" s="8" t="s">
        <v>126</v>
      </c>
      <c r="B10" s="8" t="s">
        <v>155</v>
      </c>
      <c r="C10" s="13"/>
      <c r="D10" s="13" t="n">
        <v>995000</v>
      </c>
      <c r="E10" s="13" t="n">
        <f aca="false">E9-C10+D10</f>
        <v>2955500</v>
      </c>
    </row>
    <row r="11" customFormat="false" ht="15" hidden="false" customHeight="false" outlineLevel="0" collapsed="false">
      <c r="A11" s="8" t="s">
        <v>99</v>
      </c>
      <c r="B11" s="8" t="s">
        <v>156</v>
      </c>
      <c r="C11" s="13" t="n">
        <v>760000</v>
      </c>
      <c r="D11" s="13"/>
      <c r="E11" s="13" t="n">
        <f aca="false">E10-C11+D11</f>
        <v>2195500</v>
      </c>
    </row>
    <row r="12" customFormat="false" ht="15" hidden="false" customHeight="false" outlineLevel="0" collapsed="false">
      <c r="A12" s="8" t="s">
        <v>99</v>
      </c>
      <c r="B12" s="8" t="s">
        <v>157</v>
      </c>
      <c r="C12" s="13" t="n">
        <v>2500</v>
      </c>
      <c r="D12" s="13"/>
      <c r="E12" s="13" t="n">
        <f aca="false">E11-C12+D12</f>
        <v>2193000</v>
      </c>
    </row>
    <row r="13" customFormat="false" ht="15" hidden="false" customHeight="false" outlineLevel="0" collapsed="false">
      <c r="A13" s="8" t="s">
        <v>99</v>
      </c>
      <c r="B13" s="8" t="s">
        <v>158</v>
      </c>
      <c r="C13" s="13" t="n">
        <v>250000</v>
      </c>
      <c r="D13" s="13"/>
      <c r="E13" s="13" t="n">
        <f aca="false">E12-C13+D13</f>
        <v>1943000</v>
      </c>
    </row>
    <row r="14" customFormat="false" ht="15" hidden="false" customHeight="false" outlineLevel="0" collapsed="false">
      <c r="A14" s="8" t="s">
        <v>131</v>
      </c>
      <c r="B14" s="8" t="s">
        <v>159</v>
      </c>
      <c r="C14" s="13" t="n">
        <v>665000</v>
      </c>
      <c r="D14" s="13"/>
      <c r="E14" s="13" t="n">
        <f aca="false">E13-C14+D14</f>
        <v>1278000</v>
      </c>
    </row>
    <row r="15" customFormat="false" ht="15" hidden="false" customHeight="false" outlineLevel="0" collapsed="false">
      <c r="A15" s="8" t="s">
        <v>131</v>
      </c>
      <c r="B15" s="8" t="s">
        <v>160</v>
      </c>
      <c r="C15" s="13" t="n">
        <v>82000</v>
      </c>
      <c r="D15" s="13"/>
      <c r="E15" s="13" t="n">
        <f aca="false">E14-C15+D15</f>
        <v>1196000</v>
      </c>
    </row>
    <row r="16" customFormat="false" ht="15" hidden="false" customHeight="false" outlineLevel="0" collapsed="false">
      <c r="A16" s="8" t="s">
        <v>161</v>
      </c>
      <c r="B16" s="8" t="s">
        <v>162</v>
      </c>
      <c r="C16" s="13"/>
      <c r="D16" s="13" t="n">
        <v>1235000</v>
      </c>
      <c r="E16" s="13" t="n">
        <f aca="false">E15-C16+D16</f>
        <v>2431000</v>
      </c>
    </row>
    <row r="17" customFormat="false" ht="15" hidden="false" customHeight="false" outlineLevel="0" collapsed="false">
      <c r="A17" s="8" t="s">
        <v>163</v>
      </c>
      <c r="B17" s="8" t="s">
        <v>164</v>
      </c>
      <c r="C17" s="13"/>
      <c r="D17" s="13" t="n">
        <v>580000</v>
      </c>
      <c r="E17" s="13" t="n">
        <f aca="false">E16-C17+D17</f>
        <v>3011000</v>
      </c>
    </row>
    <row r="18" customFormat="false" ht="15" hidden="false" customHeight="false" outlineLevel="0" collapsed="false">
      <c r="A18" s="8" t="s">
        <v>134</v>
      </c>
      <c r="B18" s="8" t="s">
        <v>165</v>
      </c>
      <c r="C18" s="13"/>
      <c r="D18" s="13" t="n">
        <v>1310000</v>
      </c>
      <c r="E18" s="13" t="n">
        <f aca="false">E17-C18+D18</f>
        <v>4321000</v>
      </c>
    </row>
    <row r="19" customFormat="false" ht="15" hidden="false" customHeight="false" outlineLevel="0" collapsed="false">
      <c r="A19" s="8" t="s">
        <v>105</v>
      </c>
      <c r="B19" s="8" t="s">
        <v>166</v>
      </c>
      <c r="C19" s="13" t="n">
        <v>1145000</v>
      </c>
      <c r="D19" s="13"/>
      <c r="E19" s="13" t="n">
        <f aca="false">E18-C19+D19</f>
        <v>3176000</v>
      </c>
    </row>
    <row r="20" customFormat="false" ht="15" hidden="false" customHeight="false" outlineLevel="0" collapsed="false">
      <c r="A20" s="8" t="s">
        <v>107</v>
      </c>
      <c r="B20" s="8" t="s">
        <v>167</v>
      </c>
      <c r="C20" s="13" t="n">
        <v>3750</v>
      </c>
      <c r="D20" s="13"/>
      <c r="E20" s="13" t="n">
        <f aca="false">E19-C20+D20</f>
        <v>3172250</v>
      </c>
    </row>
    <row r="21" customFormat="false" ht="15" hidden="false" customHeight="false" outlineLevel="0" collapsed="false">
      <c r="A21" s="8" t="s">
        <v>107</v>
      </c>
      <c r="B21" s="8" t="s">
        <v>168</v>
      </c>
      <c r="C21" s="13" t="n">
        <v>1200</v>
      </c>
      <c r="D21" s="13"/>
      <c r="E21" s="13" t="n">
        <f aca="false">E20-C21+D21</f>
        <v>3171050</v>
      </c>
    </row>
    <row r="22" customFormat="false" ht="15" hidden="false" customHeight="false" outlineLevel="0" collapsed="false">
      <c r="A22" s="8" t="s">
        <v>107</v>
      </c>
      <c r="B22" s="8" t="s">
        <v>169</v>
      </c>
      <c r="C22" s="13" t="n">
        <v>300</v>
      </c>
      <c r="D22" s="13"/>
      <c r="E22" s="13" t="n">
        <f aca="false">E21-C22+D22</f>
        <v>3170750</v>
      </c>
    </row>
    <row r="23" customFormat="false" ht="15" hidden="false" customHeight="false" outlineLevel="0" collapsed="false">
      <c r="B23" s="3" t="s">
        <v>170</v>
      </c>
      <c r="E23" s="15" t="n">
        <f aca="false">E22</f>
        <v>3170750</v>
      </c>
    </row>
    <row r="25" customFormat="false" ht="15" hidden="false" customHeight="true" outlineLevel="0" collapsed="false">
      <c r="A25" s="6" t="s">
        <v>171</v>
      </c>
      <c r="B25" s="6"/>
      <c r="C25" s="6"/>
      <c r="D25" s="6"/>
      <c r="E25" s="6"/>
    </row>
  </sheetData>
  <mergeCells count="1">
    <mergeCell ref="A25:E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6"/>
    <col collapsed="false" customWidth="true" hidden="false" outlineLevel="0" max="3" min="3" style="0" width="34"/>
  </cols>
  <sheetData>
    <row r="1" customFormat="false" ht="17.35" hidden="false" customHeight="false" outlineLevel="0" collapsed="false">
      <c r="A1" s="1" t="s">
        <v>172</v>
      </c>
    </row>
    <row r="2" customFormat="false" ht="15" hidden="false" customHeight="false" outlineLevel="0" collapsed="false">
      <c r="A2" s="2" t="s">
        <v>173</v>
      </c>
    </row>
    <row r="4" customFormat="false" ht="15" hidden="false" customHeight="false" outlineLevel="0" collapsed="false">
      <c r="A4" s="16" t="s">
        <v>174</v>
      </c>
      <c r="B4" s="16" t="s">
        <v>175</v>
      </c>
      <c r="C4" s="16" t="s">
        <v>176</v>
      </c>
    </row>
    <row r="5" customFormat="false" ht="15" hidden="false" customHeight="false" outlineLevel="0" collapsed="false">
      <c r="A5" s="8" t="s">
        <v>177</v>
      </c>
      <c r="B5" s="17"/>
      <c r="C5" s="14"/>
    </row>
    <row r="6" customFormat="false" ht="15" hidden="false" customHeight="false" outlineLevel="0" collapsed="false">
      <c r="A6" s="3" t="s">
        <v>178</v>
      </c>
    </row>
    <row r="7" customFormat="false" ht="15" hidden="false" customHeight="false" outlineLevel="0" collapsed="false">
      <c r="A7" s="10" t="s">
        <v>179</v>
      </c>
      <c r="B7" s="11" t="n">
        <v>0</v>
      </c>
      <c r="C7" s="10" t="s">
        <v>180</v>
      </c>
    </row>
    <row r="8" customFormat="false" ht="15" hidden="false" customHeight="false" outlineLevel="0" collapsed="false">
      <c r="A8" s="14"/>
      <c r="B8" s="17"/>
      <c r="C8" s="14"/>
    </row>
    <row r="9" customFormat="false" ht="15" hidden="false" customHeight="false" outlineLevel="0" collapsed="false">
      <c r="A9" s="14"/>
      <c r="B9" s="17"/>
      <c r="C9" s="14"/>
    </row>
    <row r="10" customFormat="false" ht="15" hidden="false" customHeight="false" outlineLevel="0" collapsed="false">
      <c r="A10" s="14"/>
      <c r="B10" s="17"/>
      <c r="C10" s="14"/>
    </row>
    <row r="11" customFormat="false" ht="15" hidden="false" customHeight="false" outlineLevel="0" collapsed="false">
      <c r="A11" s="14"/>
      <c r="B11" s="17"/>
      <c r="C11" s="14"/>
    </row>
    <row r="12" customFormat="false" ht="15" hidden="false" customHeight="false" outlineLevel="0" collapsed="false">
      <c r="A12" s="14"/>
      <c r="B12" s="17"/>
      <c r="C12" s="14"/>
    </row>
    <row r="13" customFormat="false" ht="15" hidden="false" customHeight="false" outlineLevel="0" collapsed="false">
      <c r="A13" s="14"/>
      <c r="B13" s="17"/>
      <c r="C13" s="14"/>
    </row>
    <row r="14" customFormat="false" ht="15" hidden="false" customHeight="false" outlineLevel="0" collapsed="false">
      <c r="A14" s="14"/>
      <c r="B14" s="17"/>
      <c r="C14" s="14"/>
    </row>
    <row r="15" customFormat="false" ht="15" hidden="false" customHeight="false" outlineLevel="0" collapsed="false">
      <c r="A15" s="14"/>
      <c r="B15" s="17"/>
      <c r="C15" s="14"/>
    </row>
    <row r="16" customFormat="false" ht="15" hidden="false" customHeight="false" outlineLevel="0" collapsed="false">
      <c r="A16" s="14"/>
      <c r="B16" s="17"/>
      <c r="C16" s="14"/>
    </row>
    <row r="17" customFormat="false" ht="15" hidden="false" customHeight="false" outlineLevel="0" collapsed="false">
      <c r="A17" s="14"/>
      <c r="B17" s="17"/>
      <c r="C17" s="14"/>
    </row>
    <row r="18" customFormat="false" ht="15" hidden="false" customHeight="false" outlineLevel="0" collapsed="false">
      <c r="A18" s="3" t="s">
        <v>181</v>
      </c>
      <c r="B18" s="15" t="n">
        <f aca="false">B5+SUM(B8:B17)</f>
        <v>0</v>
      </c>
    </row>
    <row r="20" customFormat="false" ht="15" hidden="false" customHeight="false" outlineLevel="0" collapsed="false">
      <c r="A20" s="16" t="s">
        <v>182</v>
      </c>
      <c r="B20" s="16" t="s">
        <v>175</v>
      </c>
      <c r="C20" s="18"/>
    </row>
    <row r="21" customFormat="false" ht="15" hidden="false" customHeight="false" outlineLevel="0" collapsed="false">
      <c r="A21" s="8" t="s">
        <v>183</v>
      </c>
      <c r="B21" s="17"/>
      <c r="C21" s="14"/>
    </row>
    <row r="22" customFormat="false" ht="15" hidden="false" customHeight="false" outlineLevel="0" collapsed="false">
      <c r="A22" s="3" t="s">
        <v>184</v>
      </c>
    </row>
    <row r="23" customFormat="false" ht="15" hidden="false" customHeight="false" outlineLevel="0" collapsed="false">
      <c r="A23" s="14"/>
      <c r="B23" s="17"/>
      <c r="C23" s="14"/>
    </row>
    <row r="24" customFormat="false" ht="15" hidden="false" customHeight="false" outlineLevel="0" collapsed="false">
      <c r="A24" s="14"/>
      <c r="B24" s="17"/>
      <c r="C24" s="14"/>
    </row>
    <row r="25" customFormat="false" ht="15" hidden="false" customHeight="false" outlineLevel="0" collapsed="false">
      <c r="A25" s="14"/>
      <c r="B25" s="17"/>
      <c r="C25" s="14"/>
    </row>
    <row r="26" customFormat="false" ht="15" hidden="false" customHeight="false" outlineLevel="0" collapsed="false">
      <c r="A26" s="14"/>
      <c r="B26" s="17"/>
      <c r="C26" s="14"/>
    </row>
    <row r="27" customFormat="false" ht="15" hidden="false" customHeight="false" outlineLevel="0" collapsed="false">
      <c r="A27" s="14"/>
      <c r="B27" s="17"/>
      <c r="C27" s="14"/>
    </row>
    <row r="28" customFormat="false" ht="15" hidden="false" customHeight="false" outlineLevel="0" collapsed="false">
      <c r="A28" s="14"/>
      <c r="B28" s="17"/>
      <c r="C28" s="14"/>
    </row>
    <row r="29" customFormat="false" ht="15" hidden="false" customHeight="false" outlineLevel="0" collapsed="false">
      <c r="A29" s="3" t="s">
        <v>185</v>
      </c>
      <c r="B29" s="15" t="n">
        <f aca="false">B21+SUM(B23:B28)</f>
        <v>0</v>
      </c>
    </row>
    <row r="30" customFormat="false" ht="15" hidden="false" customHeight="false" outlineLevel="0" collapsed="false">
      <c r="A30" s="3" t="s">
        <v>186</v>
      </c>
      <c r="B30" s="15" t="n">
        <f aca="false">B29-B18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0"/>
    <col collapsed="false" customWidth="true" hidden="false" outlineLevel="0" max="4" min="3" style="0" width="16"/>
  </cols>
  <sheetData>
    <row r="1" customFormat="false" ht="17.35" hidden="false" customHeight="false" outlineLevel="0" collapsed="false">
      <c r="A1" s="1" t="s">
        <v>187</v>
      </c>
    </row>
    <row r="2" customFormat="false" ht="15" hidden="false" customHeight="false" outlineLevel="0" collapsed="false">
      <c r="A2" s="2" t="s">
        <v>188</v>
      </c>
    </row>
    <row r="4" customFormat="false" ht="15" hidden="false" customHeight="false" outlineLevel="0" collapsed="false">
      <c r="A4" s="9" t="s">
        <v>36</v>
      </c>
      <c r="B4" s="9" t="s">
        <v>189</v>
      </c>
      <c r="C4" s="9" t="s">
        <v>147</v>
      </c>
      <c r="D4" s="9" t="s">
        <v>148</v>
      </c>
    </row>
    <row r="5" customFormat="false" ht="15" hidden="false" customHeight="false" outlineLevel="0" collapsed="false">
      <c r="A5" s="8" t="n">
        <v>1000</v>
      </c>
      <c r="B5" s="8" t="s">
        <v>39</v>
      </c>
      <c r="C5" s="13" t="n">
        <v>4250500</v>
      </c>
      <c r="D5" s="13"/>
    </row>
    <row r="6" customFormat="false" ht="15" hidden="false" customHeight="false" outlineLevel="0" collapsed="false">
      <c r="A6" s="8" t="n">
        <v>1050</v>
      </c>
      <c r="B6" s="8" t="s">
        <v>41</v>
      </c>
      <c r="C6" s="13" t="n">
        <v>162000</v>
      </c>
      <c r="D6" s="13"/>
    </row>
    <row r="7" customFormat="false" ht="15" hidden="false" customHeight="false" outlineLevel="0" collapsed="false">
      <c r="A7" s="8" t="n">
        <v>1100</v>
      </c>
      <c r="B7" s="8" t="s">
        <v>42</v>
      </c>
      <c r="C7" s="13" t="n">
        <v>4815000</v>
      </c>
      <c r="D7" s="13"/>
    </row>
    <row r="8" customFormat="false" ht="15" hidden="false" customHeight="false" outlineLevel="0" collapsed="false">
      <c r="A8" s="8" t="n">
        <v>1200</v>
      </c>
      <c r="B8" s="8" t="s">
        <v>43</v>
      </c>
      <c r="C8" s="13" t="n">
        <v>10810000</v>
      </c>
      <c r="D8" s="13"/>
    </row>
    <row r="9" customFormat="false" ht="15" hidden="false" customHeight="false" outlineLevel="0" collapsed="false">
      <c r="A9" s="8" t="n">
        <v>1300</v>
      </c>
      <c r="B9" s="8" t="s">
        <v>44</v>
      </c>
      <c r="C9" s="13"/>
      <c r="D9" s="13"/>
    </row>
    <row r="10" customFormat="false" ht="15" hidden="false" customHeight="false" outlineLevel="0" collapsed="false">
      <c r="A10" s="8" t="n">
        <v>1500</v>
      </c>
      <c r="B10" s="8" t="s">
        <v>45</v>
      </c>
      <c r="C10" s="13" t="n">
        <v>14930000</v>
      </c>
      <c r="D10" s="13"/>
    </row>
    <row r="11" customFormat="false" ht="15" hidden="false" customHeight="false" outlineLevel="0" collapsed="false">
      <c r="A11" s="8" t="n">
        <v>1510</v>
      </c>
      <c r="B11" s="8" t="s">
        <v>46</v>
      </c>
      <c r="C11" s="13"/>
      <c r="D11" s="13" t="n">
        <v>5200000</v>
      </c>
    </row>
    <row r="12" customFormat="false" ht="15" hidden="false" customHeight="false" outlineLevel="0" collapsed="false">
      <c r="A12" s="8" t="n">
        <v>2000</v>
      </c>
      <c r="B12" s="8" t="s">
        <v>48</v>
      </c>
      <c r="C12" s="13"/>
      <c r="D12" s="13" t="n">
        <v>2580000</v>
      </c>
    </row>
    <row r="13" customFormat="false" ht="15" hidden="false" customHeight="false" outlineLevel="0" collapsed="false">
      <c r="A13" s="8" t="n">
        <v>2100</v>
      </c>
      <c r="B13" s="8" t="s">
        <v>50</v>
      </c>
      <c r="C13" s="13"/>
      <c r="D13" s="13" t="n">
        <v>362000</v>
      </c>
    </row>
    <row r="14" customFormat="false" ht="15" hidden="false" customHeight="false" outlineLevel="0" collapsed="false">
      <c r="A14" s="8" t="n">
        <v>2200</v>
      </c>
      <c r="B14" s="8" t="s">
        <v>51</v>
      </c>
      <c r="C14" s="13"/>
      <c r="D14" s="13" t="n">
        <v>82000</v>
      </c>
    </row>
    <row r="15" customFormat="false" ht="15" hidden="false" customHeight="false" outlineLevel="0" collapsed="false">
      <c r="A15" s="8" t="n">
        <v>2300</v>
      </c>
      <c r="B15" s="8" t="s">
        <v>52</v>
      </c>
      <c r="C15" s="13"/>
      <c r="D15" s="13" t="n">
        <v>1690000</v>
      </c>
    </row>
    <row r="16" customFormat="false" ht="15" hidden="false" customHeight="false" outlineLevel="0" collapsed="false">
      <c r="A16" s="8" t="n">
        <v>2400</v>
      </c>
      <c r="B16" s="8" t="s">
        <v>53</v>
      </c>
      <c r="C16" s="13"/>
      <c r="D16" s="13" t="n">
        <v>2550000</v>
      </c>
    </row>
    <row r="17" customFormat="false" ht="15" hidden="false" customHeight="false" outlineLevel="0" collapsed="false">
      <c r="A17" s="8" t="n">
        <v>3000</v>
      </c>
      <c r="B17" s="8" t="s">
        <v>54</v>
      </c>
      <c r="C17" s="13"/>
      <c r="D17" s="13" t="n">
        <v>1000000</v>
      </c>
    </row>
    <row r="18" customFormat="false" ht="15" hidden="false" customHeight="false" outlineLevel="0" collapsed="false">
      <c r="A18" s="8" t="n">
        <v>3100</v>
      </c>
      <c r="B18" s="8" t="s">
        <v>56</v>
      </c>
      <c r="C18" s="13"/>
      <c r="D18" s="13" t="n">
        <v>12822000</v>
      </c>
    </row>
    <row r="19" customFormat="false" ht="15" hidden="false" customHeight="false" outlineLevel="0" collapsed="false">
      <c r="A19" s="8" t="n">
        <v>4000</v>
      </c>
      <c r="B19" s="8" t="s">
        <v>57</v>
      </c>
      <c r="C19" s="13"/>
      <c r="D19" s="13" t="n">
        <v>133020000</v>
      </c>
    </row>
    <row r="20" customFormat="false" ht="15" hidden="false" customHeight="false" outlineLevel="0" collapsed="false">
      <c r="A20" s="8" t="n">
        <v>5000</v>
      </c>
      <c r="B20" s="8" t="s">
        <v>59</v>
      </c>
      <c r="C20" s="13" t="n">
        <v>98523500</v>
      </c>
      <c r="D20" s="13"/>
    </row>
    <row r="21" customFormat="false" ht="15" hidden="false" customHeight="false" outlineLevel="0" collapsed="false">
      <c r="A21" s="8" t="n">
        <v>6000</v>
      </c>
      <c r="B21" s="8" t="s">
        <v>61</v>
      </c>
      <c r="C21" s="13" t="n">
        <v>10305000</v>
      </c>
      <c r="D21" s="13"/>
    </row>
    <row r="22" customFormat="false" ht="15" hidden="false" customHeight="false" outlineLevel="0" collapsed="false">
      <c r="A22" s="8" t="n">
        <v>6100</v>
      </c>
      <c r="B22" s="8" t="s">
        <v>63</v>
      </c>
      <c r="C22" s="13" t="n">
        <v>1507000</v>
      </c>
      <c r="D22" s="13"/>
    </row>
    <row r="23" customFormat="false" ht="15" hidden="false" customHeight="false" outlineLevel="0" collapsed="false">
      <c r="A23" s="8" t="n">
        <v>6200</v>
      </c>
      <c r="B23" s="8" t="s">
        <v>64</v>
      </c>
      <c r="C23" s="13" t="n">
        <v>7400000</v>
      </c>
      <c r="D23" s="13"/>
    </row>
    <row r="24" customFormat="false" ht="15" hidden="false" customHeight="false" outlineLevel="0" collapsed="false">
      <c r="A24" s="8" t="n">
        <v>6300</v>
      </c>
      <c r="B24" s="8" t="s">
        <v>65</v>
      </c>
      <c r="C24" s="13" t="n">
        <v>3268500</v>
      </c>
      <c r="D24" s="13"/>
    </row>
    <row r="25" customFormat="false" ht="15" hidden="false" customHeight="false" outlineLevel="0" collapsed="false">
      <c r="A25" s="8" t="n">
        <v>6400</v>
      </c>
      <c r="B25" s="8" t="s">
        <v>66</v>
      </c>
      <c r="C25" s="13" t="n">
        <v>1227000</v>
      </c>
      <c r="D25" s="13"/>
    </row>
    <row r="26" customFormat="false" ht="15" hidden="false" customHeight="false" outlineLevel="0" collapsed="false">
      <c r="A26" s="8" t="n">
        <v>6500</v>
      </c>
      <c r="B26" s="8" t="s">
        <v>67</v>
      </c>
      <c r="C26" s="13" t="n">
        <v>110500</v>
      </c>
      <c r="D26" s="13"/>
    </row>
    <row r="27" customFormat="false" ht="15" hidden="false" customHeight="false" outlineLevel="0" collapsed="false">
      <c r="A27" s="8" t="n">
        <v>6600</v>
      </c>
      <c r="B27" s="8" t="s">
        <v>68</v>
      </c>
      <c r="C27" s="13"/>
      <c r="D27" s="13"/>
    </row>
    <row r="28" customFormat="false" ht="15" hidden="false" customHeight="false" outlineLevel="0" collapsed="false">
      <c r="A28" s="8" t="n">
        <v>6700</v>
      </c>
      <c r="B28" s="8" t="s">
        <v>69</v>
      </c>
      <c r="C28" s="13" t="n">
        <v>1427000</v>
      </c>
      <c r="D28" s="13"/>
    </row>
    <row r="29" customFormat="false" ht="15" hidden="false" customHeight="false" outlineLevel="0" collapsed="false">
      <c r="A29" s="8" t="n">
        <v>6800</v>
      </c>
      <c r="B29" s="8" t="s">
        <v>70</v>
      </c>
      <c r="C29" s="13" t="n">
        <v>751000</v>
      </c>
      <c r="D29" s="13"/>
    </row>
    <row r="30" customFormat="false" ht="15" hidden="false" customHeight="false" outlineLevel="0" collapsed="false">
      <c r="A30" s="8" t="n">
        <v>6900</v>
      </c>
      <c r="B30" s="8" t="s">
        <v>71</v>
      </c>
      <c r="C30" s="13" t="n">
        <v>265000</v>
      </c>
      <c r="D30" s="13"/>
    </row>
    <row r="31" customFormat="false" ht="15" hidden="false" customHeight="false" outlineLevel="0" collapsed="false">
      <c r="A31" s="8" t="n">
        <v>7000</v>
      </c>
      <c r="B31" s="8" t="s">
        <v>72</v>
      </c>
      <c r="C31" s="13" t="n">
        <v>184000</v>
      </c>
      <c r="D31" s="13"/>
    </row>
    <row r="32" customFormat="false" ht="15" hidden="false" customHeight="false" outlineLevel="0" collapsed="false">
      <c r="B32" s="3" t="s">
        <v>190</v>
      </c>
      <c r="C32" s="15" t="n">
        <f aca="false">SUM(C5:C31)</f>
        <v>159936000</v>
      </c>
      <c r="D32" s="15" t="n">
        <f aca="false">SUM(D5:D31)</f>
        <v>159306000</v>
      </c>
    </row>
    <row r="33" customFormat="false" ht="15" hidden="false" customHeight="false" outlineLevel="0" collapsed="false">
      <c r="B33" s="3" t="s">
        <v>191</v>
      </c>
      <c r="C33" s="15" t="n">
        <f aca="false">C32-D32</f>
        <v>630000</v>
      </c>
    </row>
    <row r="35" customFormat="false" ht="57.75" hidden="false" customHeight="true" outlineLevel="0" collapsed="false">
      <c r="A35" s="6" t="s">
        <v>192</v>
      </c>
      <c r="B35" s="6"/>
      <c r="C35" s="6"/>
      <c r="D35" s="6"/>
    </row>
  </sheetData>
  <mergeCells count="1">
    <mergeCell ref="A35:D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70"/>
    <col collapsed="false" customWidth="true" hidden="false" outlineLevel="0" max="3" min="3" style="0" width="16"/>
  </cols>
  <sheetData>
    <row r="1" customFormat="false" ht="17.35" hidden="false" customHeight="false" outlineLevel="0" collapsed="false">
      <c r="A1" s="1" t="s">
        <v>193</v>
      </c>
    </row>
    <row r="2" customFormat="false" ht="15" hidden="false" customHeight="false" outlineLevel="0" collapsed="false">
      <c r="A2" s="2" t="s">
        <v>194</v>
      </c>
    </row>
    <row r="4" customFormat="false" ht="15" hidden="false" customHeight="false" outlineLevel="0" collapsed="false">
      <c r="A4" s="16" t="s">
        <v>195</v>
      </c>
      <c r="B4" s="16"/>
      <c r="C4" s="16"/>
    </row>
    <row r="5" customFormat="false" ht="15" hidden="false" customHeight="false" outlineLevel="0" collapsed="false">
      <c r="A5" s="19" t="s">
        <v>75</v>
      </c>
      <c r="B5" s="19" t="s">
        <v>111</v>
      </c>
      <c r="C5" s="19" t="s">
        <v>77</v>
      </c>
    </row>
    <row r="6" customFormat="false" ht="15" hidden="false" customHeight="false" outlineLevel="0" collapsed="false">
      <c r="A6" s="8" t="s">
        <v>196</v>
      </c>
      <c r="B6" s="12" t="s">
        <v>197</v>
      </c>
      <c r="C6" s="13" t="n">
        <v>370000</v>
      </c>
    </row>
    <row r="7" customFormat="false" ht="15" hidden="false" customHeight="false" outlineLevel="0" collapsed="false">
      <c r="A7" s="8" t="s">
        <v>198</v>
      </c>
      <c r="B7" s="12" t="s">
        <v>197</v>
      </c>
      <c r="C7" s="13" t="n">
        <v>370000</v>
      </c>
    </row>
    <row r="8" customFormat="false" ht="15" hidden="false" customHeight="false" outlineLevel="0" collapsed="false">
      <c r="A8" s="8" t="s">
        <v>199</v>
      </c>
      <c r="B8" s="12" t="s">
        <v>197</v>
      </c>
      <c r="C8" s="13" t="n">
        <v>370000</v>
      </c>
    </row>
    <row r="9" customFormat="false" ht="15" hidden="false" customHeight="false" outlineLevel="0" collapsed="false">
      <c r="A9" s="8" t="s">
        <v>200</v>
      </c>
      <c r="B9" s="12" t="s">
        <v>197</v>
      </c>
      <c r="C9" s="13" t="n">
        <v>370000</v>
      </c>
    </row>
    <row r="10" customFormat="false" ht="15" hidden="false" customHeight="false" outlineLevel="0" collapsed="false">
      <c r="A10" s="8" t="s">
        <v>201</v>
      </c>
      <c r="B10" s="12" t="s">
        <v>197</v>
      </c>
      <c r="C10" s="13" t="n">
        <v>370000</v>
      </c>
    </row>
    <row r="11" customFormat="false" ht="15" hidden="false" customHeight="false" outlineLevel="0" collapsed="false">
      <c r="A11" s="8" t="s">
        <v>202</v>
      </c>
      <c r="B11" s="12" t="s">
        <v>197</v>
      </c>
      <c r="C11" s="13" t="n">
        <v>370000</v>
      </c>
    </row>
    <row r="12" customFormat="false" ht="15" hidden="false" customHeight="false" outlineLevel="0" collapsed="false">
      <c r="A12" s="8" t="s">
        <v>203</v>
      </c>
      <c r="B12" s="12" t="s">
        <v>197</v>
      </c>
      <c r="C12" s="13" t="n">
        <v>370000</v>
      </c>
    </row>
    <row r="13" customFormat="false" ht="15" hidden="false" customHeight="false" outlineLevel="0" collapsed="false">
      <c r="A13" s="8" t="s">
        <v>204</v>
      </c>
      <c r="B13" s="12" t="s">
        <v>197</v>
      </c>
      <c r="C13" s="13" t="n">
        <v>370000</v>
      </c>
    </row>
    <row r="14" customFormat="false" ht="15" hidden="false" customHeight="false" outlineLevel="0" collapsed="false">
      <c r="A14" s="8" t="s">
        <v>81</v>
      </c>
      <c r="B14" s="12" t="s">
        <v>205</v>
      </c>
      <c r="C14" s="13" t="n">
        <v>4440000</v>
      </c>
    </row>
    <row r="15" customFormat="false" ht="15" hidden="false" customHeight="false" outlineLevel="0" collapsed="false">
      <c r="B15" s="3" t="s">
        <v>206</v>
      </c>
      <c r="C15" s="15" t="n">
        <f aca="false">SUM(C6:C14)</f>
        <v>7400000</v>
      </c>
    </row>
    <row r="17" customFormat="false" ht="15" hidden="false" customHeight="false" outlineLevel="0" collapsed="false">
      <c r="A17" s="16" t="s">
        <v>207</v>
      </c>
      <c r="B17" s="16"/>
      <c r="C17" s="16"/>
    </row>
    <row r="18" customFormat="false" ht="15" hidden="false" customHeight="false" outlineLevel="0" collapsed="false">
      <c r="A18" s="19" t="s">
        <v>75</v>
      </c>
      <c r="B18" s="19" t="s">
        <v>111</v>
      </c>
      <c r="C18" s="19" t="s">
        <v>77</v>
      </c>
    </row>
    <row r="19" customFormat="false" ht="15" hidden="false" customHeight="false" outlineLevel="0" collapsed="false">
      <c r="A19" s="8" t="s">
        <v>208</v>
      </c>
      <c r="B19" s="12" t="s">
        <v>209</v>
      </c>
      <c r="C19" s="13" t="n">
        <v>208500</v>
      </c>
    </row>
    <row r="20" customFormat="false" ht="15" hidden="false" customHeight="false" outlineLevel="0" collapsed="false">
      <c r="A20" s="8" t="s">
        <v>210</v>
      </c>
      <c r="B20" s="12" t="s">
        <v>211</v>
      </c>
      <c r="C20" s="13" t="n">
        <v>143000</v>
      </c>
    </row>
    <row r="21" customFormat="false" ht="15" hidden="false" customHeight="false" outlineLevel="0" collapsed="false">
      <c r="A21" s="8" t="s">
        <v>212</v>
      </c>
      <c r="B21" s="12" t="s">
        <v>213</v>
      </c>
      <c r="C21" s="13" t="n">
        <v>223000</v>
      </c>
    </row>
    <row r="22" customFormat="false" ht="15" hidden="false" customHeight="false" outlineLevel="0" collapsed="false">
      <c r="A22" s="8" t="s">
        <v>214</v>
      </c>
      <c r="B22" s="12" t="s">
        <v>215</v>
      </c>
      <c r="C22" s="13" t="n">
        <v>2540000</v>
      </c>
    </row>
    <row r="23" customFormat="false" ht="15" hidden="false" customHeight="false" outlineLevel="0" collapsed="false">
      <c r="A23" s="8" t="s">
        <v>216</v>
      </c>
      <c r="B23" s="12" t="s">
        <v>217</v>
      </c>
      <c r="C23" s="13" t="n">
        <v>63000</v>
      </c>
    </row>
    <row r="24" customFormat="false" ht="15" hidden="false" customHeight="false" outlineLevel="0" collapsed="false">
      <c r="A24" s="8" t="s">
        <v>101</v>
      </c>
      <c r="B24" s="12" t="s">
        <v>218</v>
      </c>
      <c r="C24" s="13" t="n">
        <v>91000</v>
      </c>
    </row>
    <row r="25" customFormat="false" ht="15" hidden="false" customHeight="false" outlineLevel="0" collapsed="false">
      <c r="B25" s="3" t="s">
        <v>206</v>
      </c>
      <c r="C25" s="15" t="n">
        <f aca="false">SUM(C19:C24)</f>
        <v>3268500</v>
      </c>
    </row>
    <row r="27" customFormat="false" ht="15" hidden="false" customHeight="false" outlineLevel="0" collapsed="false">
      <c r="A27" s="16" t="s">
        <v>219</v>
      </c>
      <c r="B27" s="16"/>
      <c r="C27" s="16"/>
    </row>
    <row r="28" customFormat="false" ht="15" hidden="false" customHeight="false" outlineLevel="0" collapsed="false">
      <c r="A28" s="19" t="s">
        <v>75</v>
      </c>
      <c r="B28" s="19" t="s">
        <v>111</v>
      </c>
      <c r="C28" s="19" t="s">
        <v>77</v>
      </c>
    </row>
    <row r="29" customFormat="false" ht="15" hidden="false" customHeight="false" outlineLevel="0" collapsed="false">
      <c r="A29" s="8" t="s">
        <v>220</v>
      </c>
      <c r="B29" s="12" t="s">
        <v>221</v>
      </c>
      <c r="C29" s="13" t="n">
        <v>240000</v>
      </c>
    </row>
    <row r="30" customFormat="false" ht="15" hidden="false" customHeight="false" outlineLevel="0" collapsed="false">
      <c r="A30" s="8" t="s">
        <v>222</v>
      </c>
      <c r="B30" s="12" t="s">
        <v>223</v>
      </c>
      <c r="C30" s="13" t="n">
        <v>85000</v>
      </c>
    </row>
    <row r="31" customFormat="false" ht="15" hidden="false" customHeight="false" outlineLevel="0" collapsed="false">
      <c r="A31" s="8" t="s">
        <v>89</v>
      </c>
      <c r="B31" s="12" t="s">
        <v>224</v>
      </c>
      <c r="C31" s="13" t="n">
        <v>35000</v>
      </c>
    </row>
    <row r="32" customFormat="false" ht="15" hidden="false" customHeight="false" outlineLevel="0" collapsed="false">
      <c r="A32" s="8" t="s">
        <v>126</v>
      </c>
      <c r="B32" s="12" t="s">
        <v>225</v>
      </c>
      <c r="C32" s="13" t="n">
        <v>850000</v>
      </c>
    </row>
    <row r="33" customFormat="false" ht="15" hidden="false" customHeight="false" outlineLevel="0" collapsed="false">
      <c r="A33" s="8" t="s">
        <v>161</v>
      </c>
      <c r="B33" s="12" t="s">
        <v>226</v>
      </c>
      <c r="C33" s="13" t="n">
        <v>17000</v>
      </c>
    </row>
    <row r="34" customFormat="false" ht="15" hidden="false" customHeight="false" outlineLevel="0" collapsed="false">
      <c r="B34" s="3" t="s">
        <v>206</v>
      </c>
      <c r="C34" s="15" t="n">
        <f aca="false">SUM(C29:C33)</f>
        <v>1227000</v>
      </c>
    </row>
    <row r="36" customFormat="false" ht="15" hidden="false" customHeight="false" outlineLevel="0" collapsed="false">
      <c r="A36" s="16" t="s">
        <v>227</v>
      </c>
      <c r="B36" s="16"/>
      <c r="C36" s="16"/>
    </row>
    <row r="37" customFormat="false" ht="15" hidden="false" customHeight="false" outlineLevel="0" collapsed="false">
      <c r="A37" s="19" t="s">
        <v>75</v>
      </c>
      <c r="B37" s="19" t="s">
        <v>111</v>
      </c>
      <c r="C37" s="19" t="s">
        <v>77</v>
      </c>
    </row>
    <row r="38" customFormat="false" ht="15" hidden="false" customHeight="false" outlineLevel="0" collapsed="false">
      <c r="A38" s="8" t="s">
        <v>220</v>
      </c>
      <c r="B38" s="12" t="s">
        <v>228</v>
      </c>
      <c r="C38" s="13" t="n">
        <v>93110000</v>
      </c>
    </row>
    <row r="39" customFormat="false" ht="15" hidden="false" customHeight="false" outlineLevel="0" collapsed="false">
      <c r="A39" s="8" t="s">
        <v>87</v>
      </c>
      <c r="B39" s="12" t="s">
        <v>229</v>
      </c>
      <c r="C39" s="13" t="n">
        <v>1240000</v>
      </c>
    </row>
    <row r="40" customFormat="false" ht="15" hidden="false" customHeight="false" outlineLevel="0" collapsed="false">
      <c r="A40" s="8" t="s">
        <v>230</v>
      </c>
      <c r="B40" s="12" t="s">
        <v>231</v>
      </c>
      <c r="C40" s="13" t="n">
        <v>666500</v>
      </c>
    </row>
    <row r="41" customFormat="false" ht="15" hidden="false" customHeight="false" outlineLevel="0" collapsed="false">
      <c r="A41" s="8" t="s">
        <v>95</v>
      </c>
      <c r="B41" s="12" t="s">
        <v>232</v>
      </c>
      <c r="C41" s="13" t="n">
        <v>496000</v>
      </c>
    </row>
    <row r="42" customFormat="false" ht="15" hidden="false" customHeight="false" outlineLevel="0" collapsed="false">
      <c r="A42" s="8" t="s">
        <v>233</v>
      </c>
      <c r="B42" s="12" t="s">
        <v>229</v>
      </c>
      <c r="C42" s="13" t="n">
        <v>1240000</v>
      </c>
    </row>
    <row r="43" customFormat="false" ht="15" hidden="false" customHeight="false" outlineLevel="0" collapsed="false">
      <c r="A43" s="8" t="s">
        <v>234</v>
      </c>
      <c r="B43" s="12" t="s">
        <v>235</v>
      </c>
      <c r="C43" s="13" t="n">
        <v>1213000</v>
      </c>
    </row>
    <row r="44" customFormat="false" ht="15" hidden="false" customHeight="false" outlineLevel="0" collapsed="false">
      <c r="A44" s="8" t="s">
        <v>236</v>
      </c>
      <c r="B44" s="12" t="s">
        <v>237</v>
      </c>
      <c r="C44" s="13" t="n">
        <v>558000</v>
      </c>
    </row>
    <row r="45" customFormat="false" ht="15" hidden="false" customHeight="false" outlineLevel="0" collapsed="false">
      <c r="B45" s="3" t="s">
        <v>206</v>
      </c>
      <c r="C45" s="15" t="n">
        <f aca="false">SUM(C38:C44)</f>
        <v>98523500</v>
      </c>
    </row>
    <row r="47" customFormat="false" ht="15" hidden="false" customHeight="false" outlineLevel="0" collapsed="false">
      <c r="A47" s="16" t="s">
        <v>238</v>
      </c>
      <c r="B47" s="16"/>
      <c r="C47" s="16"/>
    </row>
    <row r="48" customFormat="false" ht="15" hidden="false" customHeight="false" outlineLevel="0" collapsed="false">
      <c r="A48" s="19" t="s">
        <v>75</v>
      </c>
      <c r="B48" s="19" t="s">
        <v>111</v>
      </c>
      <c r="C48" s="19" t="s">
        <v>77</v>
      </c>
    </row>
    <row r="49" customFormat="false" ht="15" hidden="false" customHeight="false" outlineLevel="0" collapsed="false">
      <c r="A49" s="8"/>
      <c r="B49" s="12" t="s">
        <v>239</v>
      </c>
      <c r="C49" s="13" t="n">
        <v>973000</v>
      </c>
    </row>
    <row r="50" customFormat="false" ht="15" hidden="false" customHeight="false" outlineLevel="0" collapsed="false">
      <c r="A50" s="8"/>
      <c r="B50" s="12" t="s">
        <v>240</v>
      </c>
      <c r="C50" s="13" t="n">
        <v>685000</v>
      </c>
    </row>
    <row r="51" customFormat="false" ht="15" hidden="false" customHeight="false" outlineLevel="0" collapsed="false">
      <c r="A51" s="8"/>
      <c r="B51" s="12" t="s">
        <v>241</v>
      </c>
      <c r="C51" s="13" t="n">
        <v>577000</v>
      </c>
    </row>
    <row r="52" customFormat="false" ht="15" hidden="false" customHeight="false" outlineLevel="0" collapsed="false">
      <c r="A52" s="8"/>
      <c r="B52" s="12" t="s">
        <v>242</v>
      </c>
      <c r="C52" s="13" t="n">
        <v>580000</v>
      </c>
    </row>
    <row r="53" customFormat="false" ht="15" hidden="false" customHeight="false" outlineLevel="0" collapsed="false">
      <c r="A53" s="8"/>
      <c r="B53" s="12" t="s">
        <v>243</v>
      </c>
      <c r="C53" s="13" t="n">
        <v>0</v>
      </c>
    </row>
    <row r="54" customFormat="false" ht="15" hidden="false" customHeight="false" outlineLevel="0" collapsed="false">
      <c r="A54" s="8"/>
      <c r="B54" s="12" t="s">
        <v>244</v>
      </c>
      <c r="C54" s="13" t="n">
        <v>433000</v>
      </c>
    </row>
    <row r="55" customFormat="false" ht="15" hidden="false" customHeight="false" outlineLevel="0" collapsed="false">
      <c r="A55" s="8"/>
      <c r="B55" s="12" t="s">
        <v>245</v>
      </c>
      <c r="C55" s="13" t="n">
        <v>937000</v>
      </c>
    </row>
    <row r="56" customFormat="false" ht="15" hidden="false" customHeight="false" outlineLevel="0" collapsed="false">
      <c r="B56" s="3" t="s">
        <v>246</v>
      </c>
      <c r="C56" s="15" t="n">
        <f aca="false">SUM(C49:C55)</f>
        <v>4185000</v>
      </c>
    </row>
    <row r="58" customFormat="false" ht="15" hidden="false" customHeight="true" outlineLevel="0" collapsed="false">
      <c r="A58" s="6" t="s">
        <v>247</v>
      </c>
      <c r="B58" s="6"/>
      <c r="C58" s="6"/>
    </row>
  </sheetData>
  <mergeCells count="6">
    <mergeCell ref="A4:C4"/>
    <mergeCell ref="A17:C17"/>
    <mergeCell ref="A27:C27"/>
    <mergeCell ref="A36:C36"/>
    <mergeCell ref="A47:C47"/>
    <mergeCell ref="A58:C5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3"/>
    <col collapsed="false" customWidth="true" hidden="false" outlineLevel="0" max="3" min="3" style="0" width="32"/>
    <col collapsed="false" customWidth="true" hidden="false" outlineLevel="0" max="5" min="4" style="0" width="15"/>
    <col collapsed="false" customWidth="true" hidden="false" outlineLevel="0" max="6" min="6" style="0" width="58"/>
  </cols>
  <sheetData>
    <row r="1" customFormat="false" ht="17.35" hidden="false" customHeight="false" outlineLevel="0" collapsed="false">
      <c r="A1" s="1" t="s">
        <v>248</v>
      </c>
    </row>
    <row r="2" customFormat="false" ht="15" hidden="false" customHeight="false" outlineLevel="0" collapsed="false">
      <c r="A2" s="2" t="s">
        <v>249</v>
      </c>
    </row>
    <row r="4" customFormat="false" ht="15" hidden="false" customHeight="false" outlineLevel="0" collapsed="false">
      <c r="A4" s="9" t="s">
        <v>250</v>
      </c>
      <c r="B4" s="9" t="s">
        <v>251</v>
      </c>
      <c r="C4" s="9" t="s">
        <v>80</v>
      </c>
      <c r="D4" s="9" t="s">
        <v>147</v>
      </c>
      <c r="E4" s="9" t="s">
        <v>148</v>
      </c>
      <c r="F4" s="9" t="s">
        <v>252</v>
      </c>
    </row>
    <row r="5" customFormat="false" ht="15" hidden="false" customHeight="false" outlineLevel="0" collapsed="false">
      <c r="A5" s="10" t="s">
        <v>253</v>
      </c>
      <c r="B5" s="10" t="n">
        <v>6800</v>
      </c>
      <c r="C5" s="10" t="str">
        <f aca="false">IF(B5="","",IFERROR(INDEX(CoA!$B$5:$B$31,MATCH(B5,CoA!$A$5:$A$31,0)),"Check code"))</f>
        <v>Utilities</v>
      </c>
      <c r="D5" s="11" t="n">
        <v>25000</v>
      </c>
      <c r="E5" s="11"/>
      <c r="F5" s="10" t="s">
        <v>254</v>
      </c>
    </row>
    <row r="6" customFormat="false" ht="15" hidden="false" customHeight="false" outlineLevel="0" collapsed="false">
      <c r="A6" s="10" t="s">
        <v>253</v>
      </c>
      <c r="B6" s="10" t="n">
        <v>2000</v>
      </c>
      <c r="C6" s="10" t="str">
        <f aca="false">IF(B6="","",IFERROR(INDEX(CoA!$B$5:$B$31,MATCH(B6,CoA!$A$5:$A$31,0)),"Check code"))</f>
        <v>Trade payables</v>
      </c>
      <c r="D6" s="11"/>
      <c r="E6" s="11" t="n">
        <v>25000</v>
      </c>
      <c r="F6" s="10"/>
    </row>
    <row r="7" customFormat="false" ht="15" hidden="false" customHeight="false" outlineLevel="0" collapsed="false">
      <c r="A7" s="14"/>
      <c r="B7" s="14"/>
      <c r="C7" s="8" t="str">
        <f aca="false">IF(B7="","",IFERROR(INDEX(CoA!$B$5:$B$31,MATCH(B7,CoA!$A$5:$A$31,0)),"Check code"))</f>
        <v/>
      </c>
      <c r="D7" s="17"/>
      <c r="E7" s="17"/>
      <c r="F7" s="20"/>
    </row>
    <row r="8" customFormat="false" ht="15" hidden="false" customHeight="false" outlineLevel="0" collapsed="false">
      <c r="A8" s="14"/>
      <c r="B8" s="14"/>
      <c r="C8" s="8" t="str">
        <f aca="false">IF(B8="","",IFERROR(INDEX(CoA!$B$5:$B$31,MATCH(B8,CoA!$A$5:$A$31,0)),"Check code"))</f>
        <v/>
      </c>
      <c r="D8" s="17"/>
      <c r="E8" s="17"/>
      <c r="F8" s="20"/>
    </row>
    <row r="9" customFormat="false" ht="15" hidden="false" customHeight="false" outlineLevel="0" collapsed="false">
      <c r="A9" s="14"/>
      <c r="B9" s="14"/>
      <c r="C9" s="8" t="str">
        <f aca="false">IF(B9="","",IFERROR(INDEX(CoA!$B$5:$B$31,MATCH(B9,CoA!$A$5:$A$31,0)),"Check code"))</f>
        <v/>
      </c>
      <c r="D9" s="17"/>
      <c r="E9" s="17"/>
      <c r="F9" s="20"/>
    </row>
    <row r="10" customFormat="false" ht="15" hidden="false" customHeight="false" outlineLevel="0" collapsed="false">
      <c r="A10" s="14"/>
      <c r="B10" s="14"/>
      <c r="C10" s="8" t="str">
        <f aca="false">IF(B10="","",IFERROR(INDEX(CoA!$B$5:$B$31,MATCH(B10,CoA!$A$5:$A$31,0)),"Check code"))</f>
        <v/>
      </c>
      <c r="D10" s="17"/>
      <c r="E10" s="17"/>
      <c r="F10" s="20"/>
    </row>
    <row r="11" customFormat="false" ht="15" hidden="false" customHeight="false" outlineLevel="0" collapsed="false">
      <c r="A11" s="14"/>
      <c r="B11" s="14"/>
      <c r="C11" s="8" t="str">
        <f aca="false">IF(B11="","",IFERROR(INDEX(CoA!$B$5:$B$31,MATCH(B11,CoA!$A$5:$A$31,0)),"Check code"))</f>
        <v/>
      </c>
      <c r="D11" s="17"/>
      <c r="E11" s="17"/>
      <c r="F11" s="20"/>
    </row>
    <row r="12" customFormat="false" ht="15" hidden="false" customHeight="false" outlineLevel="0" collapsed="false">
      <c r="A12" s="14"/>
      <c r="B12" s="14"/>
      <c r="C12" s="8" t="str">
        <f aca="false">IF(B12="","",IFERROR(INDEX(CoA!$B$5:$B$31,MATCH(B12,CoA!$A$5:$A$31,0)),"Check code"))</f>
        <v/>
      </c>
      <c r="D12" s="17"/>
      <c r="E12" s="17"/>
      <c r="F12" s="20"/>
    </row>
    <row r="13" customFormat="false" ht="15" hidden="false" customHeight="false" outlineLevel="0" collapsed="false">
      <c r="A13" s="14"/>
      <c r="B13" s="14"/>
      <c r="C13" s="8" t="str">
        <f aca="false">IF(B13="","",IFERROR(INDEX(CoA!$B$5:$B$31,MATCH(B13,CoA!$A$5:$A$31,0)),"Check code"))</f>
        <v/>
      </c>
      <c r="D13" s="17"/>
      <c r="E13" s="17"/>
      <c r="F13" s="20"/>
    </row>
    <row r="14" customFormat="false" ht="15" hidden="false" customHeight="false" outlineLevel="0" collapsed="false">
      <c r="A14" s="14"/>
      <c r="B14" s="14"/>
      <c r="C14" s="8" t="str">
        <f aca="false">IF(B14="","",IFERROR(INDEX(CoA!$B$5:$B$31,MATCH(B14,CoA!$A$5:$A$31,0)),"Check code"))</f>
        <v/>
      </c>
      <c r="D14" s="17"/>
      <c r="E14" s="17"/>
      <c r="F14" s="20"/>
    </row>
    <row r="15" customFormat="false" ht="15" hidden="false" customHeight="false" outlineLevel="0" collapsed="false">
      <c r="A15" s="14"/>
      <c r="B15" s="14"/>
      <c r="C15" s="8" t="str">
        <f aca="false">IF(B15="","",IFERROR(INDEX(CoA!$B$5:$B$31,MATCH(B15,CoA!$A$5:$A$31,0)),"Check code"))</f>
        <v/>
      </c>
      <c r="D15" s="17"/>
      <c r="E15" s="17"/>
      <c r="F15" s="20"/>
    </row>
    <row r="16" customFormat="false" ht="15" hidden="false" customHeight="false" outlineLevel="0" collapsed="false">
      <c r="A16" s="14"/>
      <c r="B16" s="14"/>
      <c r="C16" s="8" t="str">
        <f aca="false">IF(B16="","",IFERROR(INDEX(CoA!$B$5:$B$31,MATCH(B16,CoA!$A$5:$A$31,0)),"Check code"))</f>
        <v/>
      </c>
      <c r="D16" s="17"/>
      <c r="E16" s="17"/>
      <c r="F16" s="20"/>
    </row>
    <row r="17" customFormat="false" ht="15" hidden="false" customHeight="false" outlineLevel="0" collapsed="false">
      <c r="A17" s="14"/>
      <c r="B17" s="14"/>
      <c r="C17" s="8" t="str">
        <f aca="false">IF(B17="","",IFERROR(INDEX(CoA!$B$5:$B$31,MATCH(B17,CoA!$A$5:$A$31,0)),"Check code"))</f>
        <v/>
      </c>
      <c r="D17" s="17"/>
      <c r="E17" s="17"/>
      <c r="F17" s="20"/>
    </row>
    <row r="18" customFormat="false" ht="15" hidden="false" customHeight="false" outlineLevel="0" collapsed="false">
      <c r="A18" s="14"/>
      <c r="B18" s="14"/>
      <c r="C18" s="8" t="str">
        <f aca="false">IF(B18="","",IFERROR(INDEX(CoA!$B$5:$B$31,MATCH(B18,CoA!$A$5:$A$31,0)),"Check code"))</f>
        <v/>
      </c>
      <c r="D18" s="17"/>
      <c r="E18" s="17"/>
      <c r="F18" s="20"/>
    </row>
    <row r="19" customFormat="false" ht="15" hidden="false" customHeight="false" outlineLevel="0" collapsed="false">
      <c r="A19" s="14"/>
      <c r="B19" s="14"/>
      <c r="C19" s="8" t="str">
        <f aca="false">IF(B19="","",IFERROR(INDEX(CoA!$B$5:$B$31,MATCH(B19,CoA!$A$5:$A$31,0)),"Check code"))</f>
        <v/>
      </c>
      <c r="D19" s="17"/>
      <c r="E19" s="17"/>
      <c r="F19" s="20"/>
    </row>
    <row r="20" customFormat="false" ht="15" hidden="false" customHeight="false" outlineLevel="0" collapsed="false">
      <c r="A20" s="14"/>
      <c r="B20" s="14"/>
      <c r="C20" s="8" t="str">
        <f aca="false">IF(B20="","",IFERROR(INDEX(CoA!$B$5:$B$31,MATCH(B20,CoA!$A$5:$A$31,0)),"Check code"))</f>
        <v/>
      </c>
      <c r="D20" s="17"/>
      <c r="E20" s="17"/>
      <c r="F20" s="20"/>
    </row>
    <row r="21" customFormat="false" ht="15" hidden="false" customHeight="false" outlineLevel="0" collapsed="false">
      <c r="A21" s="14"/>
      <c r="B21" s="14"/>
      <c r="C21" s="8" t="str">
        <f aca="false">IF(B21="","",IFERROR(INDEX(CoA!$B$5:$B$31,MATCH(B21,CoA!$A$5:$A$31,0)),"Check code"))</f>
        <v/>
      </c>
      <c r="D21" s="17"/>
      <c r="E21" s="17"/>
      <c r="F21" s="20"/>
    </row>
    <row r="22" customFormat="false" ht="15" hidden="false" customHeight="false" outlineLevel="0" collapsed="false">
      <c r="A22" s="14"/>
      <c r="B22" s="14"/>
      <c r="C22" s="8" t="str">
        <f aca="false">IF(B22="","",IFERROR(INDEX(CoA!$B$5:$B$31,MATCH(B22,CoA!$A$5:$A$31,0)),"Check code"))</f>
        <v/>
      </c>
      <c r="D22" s="17"/>
      <c r="E22" s="17"/>
      <c r="F22" s="20"/>
    </row>
    <row r="23" customFormat="false" ht="15" hidden="false" customHeight="false" outlineLevel="0" collapsed="false">
      <c r="A23" s="14"/>
      <c r="B23" s="14"/>
      <c r="C23" s="8" t="str">
        <f aca="false">IF(B23="","",IFERROR(INDEX(CoA!$B$5:$B$31,MATCH(B23,CoA!$A$5:$A$31,0)),"Check code"))</f>
        <v/>
      </c>
      <c r="D23" s="17"/>
      <c r="E23" s="17"/>
      <c r="F23" s="20"/>
    </row>
    <row r="24" customFormat="false" ht="15" hidden="false" customHeight="false" outlineLevel="0" collapsed="false">
      <c r="A24" s="14"/>
      <c r="B24" s="14"/>
      <c r="C24" s="8" t="str">
        <f aca="false">IF(B24="","",IFERROR(INDEX(CoA!$B$5:$B$31,MATCH(B24,CoA!$A$5:$A$31,0)),"Check code"))</f>
        <v/>
      </c>
      <c r="D24" s="17"/>
      <c r="E24" s="17"/>
      <c r="F24" s="20"/>
    </row>
    <row r="25" customFormat="false" ht="15" hidden="false" customHeight="false" outlineLevel="0" collapsed="false">
      <c r="A25" s="14"/>
      <c r="B25" s="14"/>
      <c r="C25" s="8" t="str">
        <f aca="false">IF(B25="","",IFERROR(INDEX(CoA!$B$5:$B$31,MATCH(B25,CoA!$A$5:$A$31,0)),"Check code"))</f>
        <v/>
      </c>
      <c r="D25" s="17"/>
      <c r="E25" s="17"/>
      <c r="F25" s="20"/>
    </row>
    <row r="26" customFormat="false" ht="15" hidden="false" customHeight="false" outlineLevel="0" collapsed="false">
      <c r="A26" s="14"/>
      <c r="B26" s="14"/>
      <c r="C26" s="8" t="str">
        <f aca="false">IF(B26="","",IFERROR(INDEX(CoA!$B$5:$B$31,MATCH(B26,CoA!$A$5:$A$31,0)),"Check code"))</f>
        <v/>
      </c>
      <c r="D26" s="17"/>
      <c r="E26" s="17"/>
      <c r="F26" s="20"/>
    </row>
    <row r="27" customFormat="false" ht="15" hidden="false" customHeight="false" outlineLevel="0" collapsed="false">
      <c r="A27" s="14"/>
      <c r="B27" s="14"/>
      <c r="C27" s="8" t="str">
        <f aca="false">IF(B27="","",IFERROR(INDEX(CoA!$B$5:$B$31,MATCH(B27,CoA!$A$5:$A$31,0)),"Check code"))</f>
        <v/>
      </c>
      <c r="D27" s="17"/>
      <c r="E27" s="17"/>
      <c r="F27" s="20"/>
    </row>
    <row r="28" customFormat="false" ht="15" hidden="false" customHeight="false" outlineLevel="0" collapsed="false">
      <c r="A28" s="14"/>
      <c r="B28" s="14"/>
      <c r="C28" s="8" t="str">
        <f aca="false">IF(B28="","",IFERROR(INDEX(CoA!$B$5:$B$31,MATCH(B28,CoA!$A$5:$A$31,0)),"Check code"))</f>
        <v/>
      </c>
      <c r="D28" s="17"/>
      <c r="E28" s="17"/>
      <c r="F28" s="20"/>
    </row>
    <row r="29" customFormat="false" ht="15" hidden="false" customHeight="false" outlineLevel="0" collapsed="false">
      <c r="A29" s="14"/>
      <c r="B29" s="14"/>
      <c r="C29" s="8" t="str">
        <f aca="false">IF(B29="","",IFERROR(INDEX(CoA!$B$5:$B$31,MATCH(B29,CoA!$A$5:$A$31,0)),"Check code"))</f>
        <v/>
      </c>
      <c r="D29" s="17"/>
      <c r="E29" s="17"/>
      <c r="F29" s="20"/>
    </row>
    <row r="30" customFormat="false" ht="15" hidden="false" customHeight="false" outlineLevel="0" collapsed="false">
      <c r="A30" s="14"/>
      <c r="B30" s="14"/>
      <c r="C30" s="8" t="str">
        <f aca="false">IF(B30="","",IFERROR(INDEX(CoA!$B$5:$B$31,MATCH(B30,CoA!$A$5:$A$31,0)),"Check code"))</f>
        <v/>
      </c>
      <c r="D30" s="17"/>
      <c r="E30" s="17"/>
      <c r="F30" s="20"/>
    </row>
    <row r="31" customFormat="false" ht="15" hidden="false" customHeight="false" outlineLevel="0" collapsed="false">
      <c r="A31" s="14"/>
      <c r="B31" s="14"/>
      <c r="C31" s="8" t="str">
        <f aca="false">IF(B31="","",IFERROR(INDEX(CoA!$B$5:$B$31,MATCH(B31,CoA!$A$5:$A$31,0)),"Check code"))</f>
        <v/>
      </c>
      <c r="D31" s="17"/>
      <c r="E31" s="17"/>
      <c r="F31" s="20"/>
    </row>
    <row r="32" customFormat="false" ht="15" hidden="false" customHeight="false" outlineLevel="0" collapsed="false">
      <c r="A32" s="14"/>
      <c r="B32" s="14"/>
      <c r="C32" s="8" t="str">
        <f aca="false">IF(B32="","",IFERROR(INDEX(CoA!$B$5:$B$31,MATCH(B32,CoA!$A$5:$A$31,0)),"Check code"))</f>
        <v/>
      </c>
      <c r="D32" s="17"/>
      <c r="E32" s="17"/>
      <c r="F32" s="20"/>
    </row>
    <row r="33" customFormat="false" ht="15" hidden="false" customHeight="false" outlineLevel="0" collapsed="false">
      <c r="A33" s="14"/>
      <c r="B33" s="14"/>
      <c r="C33" s="8" t="str">
        <f aca="false">IF(B33="","",IFERROR(INDEX(CoA!$B$5:$B$31,MATCH(B33,CoA!$A$5:$A$31,0)),"Check code"))</f>
        <v/>
      </c>
      <c r="D33" s="17"/>
      <c r="E33" s="17"/>
      <c r="F33" s="20"/>
    </row>
    <row r="34" customFormat="false" ht="15" hidden="false" customHeight="false" outlineLevel="0" collapsed="false">
      <c r="A34" s="14"/>
      <c r="B34" s="14"/>
      <c r="C34" s="8" t="str">
        <f aca="false">IF(B34="","",IFERROR(INDEX(CoA!$B$5:$B$31,MATCH(B34,CoA!$A$5:$A$31,0)),"Check code"))</f>
        <v/>
      </c>
      <c r="D34" s="17"/>
      <c r="E34" s="17"/>
      <c r="F34" s="20"/>
    </row>
    <row r="35" customFormat="false" ht="15" hidden="false" customHeight="false" outlineLevel="0" collapsed="false">
      <c r="A35" s="14"/>
      <c r="B35" s="14"/>
      <c r="C35" s="8" t="str">
        <f aca="false">IF(B35="","",IFERROR(INDEX(CoA!$B$5:$B$31,MATCH(B35,CoA!$A$5:$A$31,0)),"Check code"))</f>
        <v/>
      </c>
      <c r="D35" s="17"/>
      <c r="E35" s="17"/>
      <c r="F35" s="20"/>
    </row>
    <row r="36" customFormat="false" ht="15" hidden="false" customHeight="false" outlineLevel="0" collapsed="false">
      <c r="A36" s="14"/>
      <c r="B36" s="14"/>
      <c r="C36" s="8" t="str">
        <f aca="false">IF(B36="","",IFERROR(INDEX(CoA!$B$5:$B$31,MATCH(B36,CoA!$A$5:$A$31,0)),"Check code"))</f>
        <v/>
      </c>
      <c r="D36" s="17"/>
      <c r="E36" s="17"/>
      <c r="F36" s="20"/>
    </row>
    <row r="37" customFormat="false" ht="15" hidden="false" customHeight="false" outlineLevel="0" collapsed="false">
      <c r="C37" s="3" t="s">
        <v>255</v>
      </c>
      <c r="D37" s="15" t="n">
        <f aca="false">SUM(D7:D36)</f>
        <v>0</v>
      </c>
      <c r="E37" s="15" t="n">
        <f aca="false">SUM(E7:E36)</f>
        <v>0</v>
      </c>
    </row>
    <row r="38" customFormat="false" ht="15" hidden="false" customHeight="false" outlineLevel="0" collapsed="false">
      <c r="C38" s="3" t="s">
        <v>186</v>
      </c>
      <c r="D38" s="15" t="n">
        <f aca="false">D37-E37</f>
        <v>0</v>
      </c>
    </row>
    <row r="40" customFormat="false" ht="15" hidden="false" customHeight="false" outlineLevel="0" collapsed="false">
      <c r="A40" s="3" t="s">
        <v>256</v>
      </c>
    </row>
    <row r="41" customFormat="false" ht="15" hidden="false" customHeight="false" outlineLevel="0" collapsed="false">
      <c r="A41" s="21"/>
      <c r="B41" s="21"/>
      <c r="C41" s="21"/>
      <c r="D41" s="21"/>
      <c r="E41" s="21"/>
      <c r="F41" s="21"/>
    </row>
    <row r="42" customFormat="false" ht="15" hidden="false" customHeight="false" outlineLevel="0" collapsed="false">
      <c r="A42" s="21"/>
      <c r="B42" s="21"/>
      <c r="C42" s="21"/>
      <c r="D42" s="21"/>
      <c r="E42" s="21"/>
      <c r="F42" s="21"/>
    </row>
    <row r="43" customFormat="false" ht="15" hidden="false" customHeight="false" outlineLevel="0" collapsed="false">
      <c r="A43" s="21"/>
      <c r="B43" s="21"/>
      <c r="C43" s="21"/>
      <c r="D43" s="21"/>
      <c r="E43" s="21"/>
      <c r="F43" s="21"/>
    </row>
    <row r="44" customFormat="false" ht="15" hidden="false" customHeight="false" outlineLevel="0" collapsed="false">
      <c r="A44" s="21"/>
      <c r="B44" s="21"/>
      <c r="C44" s="21"/>
      <c r="D44" s="21"/>
      <c r="E44" s="21"/>
      <c r="F44" s="21"/>
    </row>
    <row r="45" customFormat="false" ht="15" hidden="false" customHeight="false" outlineLevel="0" collapsed="false">
      <c r="A45" s="21"/>
      <c r="B45" s="21"/>
      <c r="C45" s="21"/>
      <c r="D45" s="21"/>
      <c r="E45" s="21"/>
      <c r="F45" s="21"/>
    </row>
    <row r="47" customFormat="false" ht="15" hidden="false" customHeight="false" outlineLevel="0" collapsed="false">
      <c r="A47" s="3" t="s">
        <v>257</v>
      </c>
    </row>
    <row r="48" customFormat="false" ht="15" hidden="false" customHeight="false" outlineLevel="0" collapsed="false">
      <c r="A48" s="21"/>
      <c r="B48" s="21"/>
      <c r="C48" s="21"/>
      <c r="D48" s="21"/>
      <c r="E48" s="21"/>
      <c r="F48" s="21"/>
    </row>
    <row r="49" customFormat="false" ht="15" hidden="false" customHeight="false" outlineLevel="0" collapsed="false">
      <c r="A49" s="21"/>
      <c r="B49" s="21"/>
      <c r="C49" s="21"/>
      <c r="D49" s="21"/>
      <c r="E49" s="21"/>
      <c r="F49" s="21"/>
    </row>
    <row r="50" customFormat="false" ht="15" hidden="false" customHeight="false" outlineLevel="0" collapsed="false">
      <c r="A50" s="21"/>
      <c r="B50" s="21"/>
      <c r="C50" s="21"/>
      <c r="D50" s="21"/>
      <c r="E50" s="21"/>
      <c r="F50" s="21"/>
    </row>
    <row r="51" customFormat="false" ht="15" hidden="false" customHeight="false" outlineLevel="0" collapsed="false">
      <c r="A51" s="21"/>
      <c r="B51" s="21"/>
      <c r="C51" s="21"/>
      <c r="D51" s="21"/>
      <c r="E51" s="21"/>
      <c r="F51" s="21"/>
    </row>
    <row r="52" customFormat="false" ht="15" hidden="false" customHeight="false" outlineLevel="0" collapsed="false">
      <c r="A52" s="21"/>
      <c r="B52" s="21"/>
      <c r="C52" s="21"/>
      <c r="D52" s="21"/>
      <c r="E52" s="21"/>
      <c r="F52" s="21"/>
    </row>
    <row r="53" customFormat="false" ht="15" hidden="false" customHeight="false" outlineLevel="0" collapsed="false">
      <c r="A53" s="21"/>
      <c r="B53" s="21"/>
      <c r="C53" s="21"/>
      <c r="D53" s="21"/>
      <c r="E53" s="21"/>
      <c r="F53" s="21"/>
    </row>
  </sheetData>
  <mergeCells count="2">
    <mergeCell ref="A41:F45"/>
    <mergeCell ref="A48:F53"/>
  </mergeCells>
  <dataValidations count="1">
    <dataValidation allowBlank="true" error="Pick a code from the chart of accounts" errorStyle="stop" errorTitle="Account code" operator="between" showDropDown="false" showErrorMessage="false" showInputMessage="false" sqref="B7:B36" type="list">
      <formula1>CoA!$A$5:$A$31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3" min="2" style="0" width="42"/>
    <col collapsed="false" customWidth="true" hidden="false" outlineLevel="0" max="4" min="4" style="0" width="48"/>
  </cols>
  <sheetData>
    <row r="1" customFormat="false" ht="17.35" hidden="false" customHeight="false" outlineLevel="0" collapsed="false">
      <c r="A1" s="1" t="s">
        <v>258</v>
      </c>
    </row>
    <row r="2" customFormat="false" ht="15" hidden="false" customHeight="false" outlineLevel="0" collapsed="false">
      <c r="A2" s="2" t="s">
        <v>259</v>
      </c>
    </row>
    <row r="4" customFormat="false" ht="30" hidden="false" customHeight="true" outlineLevel="0" collapsed="false">
      <c r="A4" s="6" t="s">
        <v>260</v>
      </c>
      <c r="B4" s="6"/>
      <c r="C4" s="6"/>
      <c r="D4" s="6"/>
    </row>
    <row r="5" customFormat="false" ht="30" hidden="false" customHeight="true" outlineLevel="0" collapsed="false">
      <c r="A5" s="6" t="s">
        <v>261</v>
      </c>
      <c r="B5" s="6"/>
      <c r="C5" s="6"/>
      <c r="D5" s="6"/>
    </row>
    <row r="6" customFormat="false" ht="30" hidden="false" customHeight="true" outlineLevel="0" collapsed="false">
      <c r="A6" s="6" t="s">
        <v>262</v>
      </c>
      <c r="B6" s="6"/>
      <c r="C6" s="6"/>
      <c r="D6" s="6"/>
    </row>
    <row r="7" customFormat="false" ht="30" hidden="false" customHeight="true" outlineLevel="0" collapsed="false">
      <c r="A7" s="6" t="s">
        <v>263</v>
      </c>
      <c r="B7" s="6"/>
      <c r="C7" s="6"/>
      <c r="D7" s="6"/>
    </row>
    <row r="8" customFormat="false" ht="15.75" hidden="false" customHeight="true" outlineLevel="0" collapsed="false">
      <c r="A8" s="6" t="s">
        <v>264</v>
      </c>
      <c r="B8" s="6"/>
      <c r="C8" s="6"/>
      <c r="D8" s="6"/>
    </row>
    <row r="9" customFormat="false" ht="30" hidden="false" customHeight="true" outlineLevel="0" collapsed="false">
      <c r="A9" s="6" t="s">
        <v>265</v>
      </c>
      <c r="B9" s="6"/>
      <c r="C9" s="6"/>
      <c r="D9" s="6"/>
    </row>
    <row r="10" customFormat="false" ht="30" hidden="false" customHeight="true" outlineLevel="0" collapsed="false">
      <c r="A10" s="6" t="s">
        <v>266</v>
      </c>
      <c r="B10" s="6"/>
      <c r="C10" s="6"/>
      <c r="D10" s="6"/>
    </row>
    <row r="11" customFormat="false" ht="30" hidden="false" customHeight="true" outlineLevel="0" collapsed="false">
      <c r="A11" s="6" t="s">
        <v>267</v>
      </c>
      <c r="B11" s="6"/>
      <c r="C11" s="6"/>
      <c r="D11" s="6"/>
    </row>
    <row r="12" customFormat="false" ht="30" hidden="false" customHeight="true" outlineLevel="0" collapsed="false">
      <c r="A12" s="6" t="s">
        <v>268</v>
      </c>
      <c r="B12" s="6"/>
      <c r="C12" s="6"/>
      <c r="D12" s="6"/>
    </row>
    <row r="13" customFormat="false" ht="30" hidden="false" customHeight="true" outlineLevel="0" collapsed="false">
      <c r="A13" s="6" t="s">
        <v>269</v>
      </c>
      <c r="B13" s="6"/>
      <c r="C13" s="6"/>
      <c r="D13" s="6"/>
    </row>
    <row r="14" customFormat="false" ht="15.75" hidden="false" customHeight="true" outlineLevel="0" collapsed="false">
      <c r="A14" s="6" t="s">
        <v>270</v>
      </c>
      <c r="B14" s="6"/>
      <c r="C14" s="6"/>
      <c r="D14" s="6"/>
    </row>
    <row r="16" customFormat="false" ht="15" hidden="false" customHeight="false" outlineLevel="0" collapsed="false">
      <c r="A16" s="3" t="s">
        <v>271</v>
      </c>
    </row>
    <row r="17" customFormat="false" ht="15" hidden="false" customHeight="false" outlineLevel="0" collapsed="false">
      <c r="A17" s="19" t="s">
        <v>272</v>
      </c>
      <c r="B17" s="19" t="s">
        <v>273</v>
      </c>
      <c r="C17" s="19" t="s">
        <v>274</v>
      </c>
      <c r="D17" s="19" t="s">
        <v>275</v>
      </c>
    </row>
    <row r="18" customFormat="false" ht="15" hidden="false" customHeight="false" outlineLevel="0" collapsed="false">
      <c r="A18" s="10" t="s">
        <v>276</v>
      </c>
      <c r="B18" s="22" t="s">
        <v>277</v>
      </c>
      <c r="C18" s="22" t="s">
        <v>278</v>
      </c>
      <c r="D18" s="22" t="s">
        <v>279</v>
      </c>
    </row>
    <row r="19" customFormat="false" ht="36" hidden="false" customHeight="true" outlineLevel="0" collapsed="false">
      <c r="A19" s="8" t="n">
        <v>1</v>
      </c>
      <c r="B19" s="20"/>
      <c r="C19" s="20"/>
      <c r="D19" s="20"/>
    </row>
    <row r="20" customFormat="false" ht="36" hidden="false" customHeight="true" outlineLevel="0" collapsed="false">
      <c r="A20" s="8" t="n">
        <v>2</v>
      </c>
      <c r="B20" s="20"/>
      <c r="C20" s="20"/>
      <c r="D20" s="20"/>
    </row>
    <row r="21" customFormat="false" ht="36" hidden="false" customHeight="true" outlineLevel="0" collapsed="false">
      <c r="A21" s="8" t="n">
        <v>3</v>
      </c>
      <c r="B21" s="20"/>
      <c r="C21" s="20"/>
      <c r="D21" s="20"/>
    </row>
    <row r="22" customFormat="false" ht="36" hidden="false" customHeight="true" outlineLevel="0" collapsed="false">
      <c r="A22" s="8" t="n">
        <v>4</v>
      </c>
      <c r="B22" s="20"/>
      <c r="C22" s="20"/>
      <c r="D22" s="20"/>
    </row>
    <row r="23" customFormat="false" ht="36" hidden="false" customHeight="true" outlineLevel="0" collapsed="false">
      <c r="A23" s="8" t="n">
        <v>5</v>
      </c>
      <c r="B23" s="20"/>
      <c r="C23" s="20"/>
      <c r="D23" s="20"/>
    </row>
    <row r="24" customFormat="false" ht="36" hidden="false" customHeight="true" outlineLevel="0" collapsed="false">
      <c r="A24" s="8" t="n">
        <v>6</v>
      </c>
      <c r="B24" s="20"/>
      <c r="C24" s="20"/>
      <c r="D24" s="20"/>
    </row>
    <row r="25" customFormat="false" ht="36" hidden="false" customHeight="true" outlineLevel="0" collapsed="false">
      <c r="A25" s="8" t="n">
        <v>7</v>
      </c>
      <c r="B25" s="20"/>
      <c r="C25" s="20"/>
      <c r="D25" s="20"/>
    </row>
    <row r="26" customFormat="false" ht="36" hidden="false" customHeight="true" outlineLevel="0" collapsed="false">
      <c r="A26" s="8" t="n">
        <v>8</v>
      </c>
      <c r="B26" s="20"/>
      <c r="C26" s="20"/>
      <c r="D26" s="20"/>
    </row>
    <row r="27" customFormat="false" ht="36" hidden="false" customHeight="true" outlineLevel="0" collapsed="false">
      <c r="A27" s="8" t="n">
        <v>9</v>
      </c>
      <c r="B27" s="20"/>
      <c r="C27" s="20"/>
      <c r="D27" s="20"/>
    </row>
    <row r="28" customFormat="false" ht="36" hidden="false" customHeight="true" outlineLevel="0" collapsed="false">
      <c r="A28" s="8" t="n">
        <v>10</v>
      </c>
      <c r="B28" s="20"/>
      <c r="C28" s="20"/>
      <c r="D28" s="20"/>
    </row>
    <row r="30" customFormat="false" ht="15" hidden="false" customHeight="false" outlineLevel="0" collapsed="false">
      <c r="A30" s="3" t="s">
        <v>280</v>
      </c>
    </row>
    <row r="31" customFormat="false" ht="27.75" hidden="false" customHeight="true" outlineLevel="0" collapsed="false">
      <c r="A31" s="8" t="n">
        <v>1</v>
      </c>
      <c r="B31" s="23"/>
      <c r="C31" s="23"/>
      <c r="D31" s="23"/>
    </row>
    <row r="32" customFormat="false" ht="27.75" hidden="false" customHeight="true" outlineLevel="0" collapsed="false">
      <c r="A32" s="8" t="n">
        <v>2</v>
      </c>
      <c r="B32" s="23"/>
      <c r="C32" s="23"/>
      <c r="D32" s="23"/>
    </row>
    <row r="33" customFormat="false" ht="27.75" hidden="false" customHeight="true" outlineLevel="0" collapsed="false">
      <c r="A33" s="8" t="n">
        <v>3</v>
      </c>
      <c r="B33" s="23"/>
      <c r="C33" s="23"/>
      <c r="D33" s="23"/>
    </row>
    <row r="34" customFormat="false" ht="27.75" hidden="false" customHeight="true" outlineLevel="0" collapsed="false">
      <c r="A34" s="8" t="n">
        <v>4</v>
      </c>
      <c r="B34" s="23"/>
      <c r="C34" s="23"/>
      <c r="D34" s="23"/>
    </row>
    <row r="35" customFormat="false" ht="27.75" hidden="false" customHeight="true" outlineLevel="0" collapsed="false">
      <c r="A35" s="8" t="n">
        <v>5</v>
      </c>
      <c r="B35" s="23"/>
      <c r="C35" s="23"/>
      <c r="D35" s="23"/>
    </row>
    <row r="36" customFormat="false" ht="27.75" hidden="false" customHeight="true" outlineLevel="0" collapsed="false">
      <c r="A36" s="8" t="n">
        <v>6</v>
      </c>
      <c r="B36" s="23"/>
      <c r="C36" s="23"/>
      <c r="D36" s="23"/>
    </row>
    <row r="37" customFormat="false" ht="27.75" hidden="false" customHeight="true" outlineLevel="0" collapsed="false">
      <c r="A37" s="8" t="n">
        <v>7</v>
      </c>
      <c r="B37" s="23"/>
      <c r="C37" s="23"/>
      <c r="D37" s="23"/>
    </row>
    <row r="38" customFormat="false" ht="27.75" hidden="false" customHeight="true" outlineLevel="0" collapsed="false">
      <c r="A38" s="8" t="n">
        <v>8</v>
      </c>
      <c r="B38" s="23"/>
      <c r="C38" s="23"/>
      <c r="D38" s="23"/>
    </row>
    <row r="39" customFormat="false" ht="27.75" hidden="false" customHeight="true" outlineLevel="0" collapsed="false">
      <c r="A39" s="8" t="n">
        <v>9</v>
      </c>
      <c r="B39" s="23"/>
      <c r="C39" s="23"/>
      <c r="D39" s="23"/>
    </row>
    <row r="40" customFormat="false" ht="27.75" hidden="false" customHeight="true" outlineLevel="0" collapsed="false">
      <c r="A40" s="8" t="n">
        <v>10</v>
      </c>
      <c r="B40" s="23"/>
      <c r="C40" s="23"/>
      <c r="D40" s="23"/>
    </row>
  </sheetData>
  <mergeCells count="21">
    <mergeCell ref="A4:D4"/>
    <mergeCell ref="A5:D5"/>
    <mergeCell ref="A6:D6"/>
    <mergeCell ref="A7:D7"/>
    <mergeCell ref="A8:D8"/>
    <mergeCell ref="A9:D9"/>
    <mergeCell ref="A10:D10"/>
    <mergeCell ref="A11:D11"/>
    <mergeCell ref="A12:D12"/>
    <mergeCell ref="A13:D13"/>
    <mergeCell ref="A14:D14"/>
    <mergeCell ref="B31:D31"/>
    <mergeCell ref="B32:D32"/>
    <mergeCell ref="B33:D33"/>
    <mergeCell ref="B34:D34"/>
    <mergeCell ref="B35:D35"/>
    <mergeCell ref="B36:D36"/>
    <mergeCell ref="B37:D37"/>
    <mergeCell ref="B38:D38"/>
    <mergeCell ref="B39:D39"/>
    <mergeCell ref="B40:D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281</v>
      </c>
    </row>
    <row r="3" customFormat="false" ht="15" hidden="false" customHeight="false" outlineLevel="0" collapsed="false">
      <c r="A3" s="24" t="s">
        <v>282</v>
      </c>
    </row>
    <row r="4" customFormat="false" ht="23.85" hidden="false" customHeight="false" outlineLevel="0" collapsed="false">
      <c r="A4" s="24" t="s">
        <v>283</v>
      </c>
    </row>
    <row r="5" customFormat="false" ht="15" hidden="false" customHeight="false" outlineLevel="0" collapsed="false">
      <c r="A5" s="24" t="s">
        <v>284</v>
      </c>
    </row>
    <row r="6" customFormat="false" ht="15" hidden="false" customHeight="false" outlineLevel="0" collapsed="false">
      <c r="A6" s="3" t="s">
        <v>285</v>
      </c>
    </row>
    <row r="7" customFormat="false" ht="30" hidden="false" customHeight="true" outlineLevel="0" collapsed="false">
      <c r="A7" s="20"/>
    </row>
    <row r="8" customFormat="false" ht="30" hidden="false" customHeight="true" outlineLevel="0" collapsed="false">
      <c r="A8" s="20"/>
    </row>
    <row r="9" customFormat="false" ht="30" hidden="false" customHeight="true" outlineLevel="0" collapsed="false">
      <c r="A9" s="20"/>
    </row>
    <row r="10" customFormat="false" ht="30" hidden="false" customHeight="true" outlineLevel="0" collapsed="false">
      <c r="A10" s="20"/>
    </row>
    <row r="11" customFormat="false" ht="30" hidden="false" customHeight="true" outlineLevel="0" collapsed="false">
      <c r="A11" s="20"/>
    </row>
    <row r="12" customFormat="false" ht="30" hidden="false" customHeight="true" outlineLevel="0" collapsed="false">
      <c r="A12" s="20"/>
    </row>
    <row r="13" customFormat="false" ht="30" hidden="false" customHeight="true" outlineLevel="0" collapsed="false">
      <c r="A13" s="20"/>
    </row>
    <row r="14" customFormat="false" ht="30" hidden="false" customHeight="true" outlineLevel="0" collapsed="false">
      <c r="A14" s="20"/>
    </row>
    <row r="15" customFormat="false" ht="30" hidden="false" customHeight="true" outlineLevel="0" collapsed="false">
      <c r="A15" s="20"/>
    </row>
    <row r="16" customFormat="false" ht="30" hidden="false" customHeight="true" outlineLevel="0" collapsed="false">
      <c r="A16" s="20"/>
    </row>
    <row r="17" customFormat="false" ht="30" hidden="false" customHeight="true" outlineLevel="0" collapsed="false">
      <c r="A17" s="20"/>
    </row>
    <row r="18" customFormat="false" ht="30" hidden="false" customHeight="true" outlineLevel="0" collapsed="false">
      <c r="A18" s="20"/>
    </row>
    <row r="19" customFormat="false" ht="30" hidden="false" customHeight="true" outlineLevel="0" collapsed="false">
      <c r="A19" s="20"/>
    </row>
    <row r="20" customFormat="false" ht="30" hidden="false" customHeight="true" outlineLevel="0" collapsed="false">
      <c r="A20" s="20"/>
    </row>
    <row r="21" customFormat="false" ht="30" hidden="false" customHeight="true" outlineLevel="0" collapsed="false">
      <c r="A21" s="20"/>
    </row>
    <row r="22" customFormat="false" ht="30" hidden="false" customHeight="true" outlineLevel="0" collapsed="false">
      <c r="A22" s="20"/>
    </row>
    <row r="23" customFormat="false" ht="30" hidden="false" customHeight="true" outlineLevel="0" collapsed="false">
      <c r="A23" s="20"/>
    </row>
    <row r="24" customFormat="false" ht="30" hidden="false" customHeight="true" outlineLevel="0" collapsed="false">
      <c r="A24" s="20"/>
    </row>
    <row r="25" customFormat="false" ht="30" hidden="false" customHeight="true" outlineLevel="0" collapsed="false">
      <c r="A25" s="20"/>
    </row>
    <row r="26" customFormat="false" ht="30" hidden="false" customHeight="true" outlineLevel="0" collapsed="false">
      <c r="A26" s="2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3" min="3" style="0" width="30"/>
    <col collapsed="false" customWidth="true" hidden="false" outlineLevel="0" max="4" min="4" style="0" width="3"/>
    <col collapsed="false" customWidth="true" hidden="false" outlineLevel="0" max="5" min="5" style="0" width="44"/>
    <col collapsed="false" customWidth="true" hidden="false" outlineLevel="0" max="6" min="6" style="0" width="16"/>
  </cols>
  <sheetData>
    <row r="1" customFormat="false" ht="17.35" hidden="false" customHeight="false" outlineLevel="0" collapsed="false">
      <c r="A1" s="1" t="s">
        <v>286</v>
      </c>
    </row>
    <row r="2" customFormat="false" ht="15" hidden="false" customHeight="false" outlineLevel="0" collapsed="false">
      <c r="A2" s="2" t="s">
        <v>287</v>
      </c>
    </row>
    <row r="4" customFormat="false" ht="15" hidden="false" customHeight="false" outlineLevel="0" collapsed="false">
      <c r="A4" s="19" t="s">
        <v>288</v>
      </c>
      <c r="B4" s="19" t="s">
        <v>175</v>
      </c>
      <c r="C4" s="19" t="s">
        <v>289</v>
      </c>
      <c r="E4" s="16" t="s">
        <v>290</v>
      </c>
      <c r="F4" s="16" t="s">
        <v>175</v>
      </c>
    </row>
    <row r="5" customFormat="false" ht="27.75" hidden="false" customHeight="true" outlineLevel="0" collapsed="false">
      <c r="A5" s="8" t="s">
        <v>291</v>
      </c>
      <c r="B5" s="17"/>
      <c r="C5" s="14"/>
      <c r="E5" s="12" t="s">
        <v>292</v>
      </c>
      <c r="F5" s="13" t="n">
        <v>11210000</v>
      </c>
    </row>
    <row r="6" customFormat="false" ht="39.75" hidden="false" customHeight="true" outlineLevel="0" collapsed="false">
      <c r="A6" s="8" t="s">
        <v>293</v>
      </c>
      <c r="B6" s="17"/>
      <c r="C6" s="14"/>
      <c r="E6" s="12" t="s">
        <v>294</v>
      </c>
      <c r="F6" s="13" t="n">
        <v>1610000</v>
      </c>
    </row>
    <row r="7" customFormat="false" ht="15" hidden="false" customHeight="false" outlineLevel="0" collapsed="false">
      <c r="A7" s="8" t="s">
        <v>59</v>
      </c>
      <c r="B7" s="17"/>
      <c r="C7" s="14"/>
    </row>
    <row r="8" customFormat="false" ht="15" hidden="false" customHeight="false" outlineLevel="0" collapsed="false">
      <c r="A8" s="8" t="s">
        <v>295</v>
      </c>
      <c r="B8" s="17"/>
      <c r="C8" s="14"/>
      <c r="E8" s="3" t="s">
        <v>296</v>
      </c>
    </row>
    <row r="9" customFormat="false" ht="27.75" hidden="false" customHeight="true" outlineLevel="0" collapsed="false">
      <c r="A9" s="3" t="s">
        <v>60</v>
      </c>
      <c r="B9" s="15" t="n">
        <f aca="false">SUM(B6:B8)</f>
        <v>0</v>
      </c>
      <c r="E9" s="24" t="s">
        <v>297</v>
      </c>
    </row>
    <row r="10" customFormat="false" ht="27.75" hidden="false" customHeight="true" outlineLevel="0" collapsed="false">
      <c r="A10" s="3" t="s">
        <v>298</v>
      </c>
      <c r="B10" s="15" t="n">
        <f aca="false">B5-B9</f>
        <v>0</v>
      </c>
      <c r="E10" s="24" t="s">
        <v>299</v>
      </c>
    </row>
    <row r="11" customFormat="false" ht="27.75" hidden="false" customHeight="true" outlineLevel="0" collapsed="false">
      <c r="A11" s="3" t="s">
        <v>300</v>
      </c>
      <c r="E11" s="24" t="s">
        <v>301</v>
      </c>
    </row>
    <row r="12" customFormat="false" ht="27.75" hidden="false" customHeight="true" outlineLevel="0" collapsed="false">
      <c r="A12" s="8" t="s">
        <v>61</v>
      </c>
      <c r="B12" s="17"/>
      <c r="C12" s="14"/>
      <c r="E12" s="24" t="s">
        <v>302</v>
      </c>
    </row>
    <row r="13" customFormat="false" ht="15" hidden="false" customHeight="false" outlineLevel="0" collapsed="false">
      <c r="A13" s="8" t="s">
        <v>63</v>
      </c>
      <c r="B13" s="17"/>
      <c r="C13" s="14"/>
    </row>
    <row r="14" customFormat="false" ht="15" hidden="false" customHeight="false" outlineLevel="0" collapsed="false">
      <c r="A14" s="8" t="s">
        <v>64</v>
      </c>
      <c r="B14" s="17"/>
      <c r="C14" s="14"/>
    </row>
    <row r="15" customFormat="false" ht="15" hidden="false" customHeight="false" outlineLevel="0" collapsed="false">
      <c r="A15" s="8" t="s">
        <v>65</v>
      </c>
      <c r="B15" s="17"/>
      <c r="C15" s="14"/>
    </row>
    <row r="16" customFormat="false" ht="15" hidden="false" customHeight="false" outlineLevel="0" collapsed="false">
      <c r="A16" s="8" t="s">
        <v>66</v>
      </c>
      <c r="B16" s="17"/>
      <c r="C16" s="14"/>
    </row>
    <row r="17" customFormat="false" ht="15" hidden="false" customHeight="false" outlineLevel="0" collapsed="false">
      <c r="A17" s="8" t="s">
        <v>67</v>
      </c>
      <c r="B17" s="17"/>
      <c r="C17" s="14"/>
    </row>
    <row r="18" customFormat="false" ht="15" hidden="false" customHeight="false" outlineLevel="0" collapsed="false">
      <c r="A18" s="8" t="s">
        <v>68</v>
      </c>
      <c r="B18" s="17"/>
      <c r="C18" s="14"/>
    </row>
    <row r="19" customFormat="false" ht="15" hidden="false" customHeight="false" outlineLevel="0" collapsed="false">
      <c r="A19" s="8" t="s">
        <v>69</v>
      </c>
      <c r="B19" s="17"/>
      <c r="C19" s="14"/>
    </row>
    <row r="20" customFormat="false" ht="15" hidden="false" customHeight="false" outlineLevel="0" collapsed="false">
      <c r="A20" s="8" t="s">
        <v>70</v>
      </c>
      <c r="B20" s="17"/>
      <c r="C20" s="14"/>
    </row>
    <row r="21" customFormat="false" ht="15" hidden="false" customHeight="false" outlineLevel="0" collapsed="false">
      <c r="A21" s="8" t="s">
        <v>72</v>
      </c>
      <c r="B21" s="17"/>
      <c r="C21" s="14"/>
    </row>
    <row r="22" customFormat="false" ht="15" hidden="false" customHeight="false" outlineLevel="0" collapsed="false">
      <c r="A22" s="3" t="s">
        <v>303</v>
      </c>
      <c r="B22" s="15" t="n">
        <f aca="false">SUM(B12:B21)</f>
        <v>0</v>
      </c>
    </row>
    <row r="23" customFormat="false" ht="15" hidden="false" customHeight="false" outlineLevel="0" collapsed="false">
      <c r="A23" s="3" t="s">
        <v>304</v>
      </c>
      <c r="B23" s="15" t="n">
        <f aca="false">B10-B22</f>
        <v>0</v>
      </c>
    </row>
    <row r="24" customFormat="false" ht="15" hidden="false" customHeight="false" outlineLevel="0" collapsed="false">
      <c r="A24" s="8" t="s">
        <v>305</v>
      </c>
      <c r="B24" s="17"/>
      <c r="C24" s="14"/>
    </row>
    <row r="25" customFormat="false" ht="15" hidden="false" customHeight="false" outlineLevel="0" collapsed="false">
      <c r="A25" s="3" t="s">
        <v>306</v>
      </c>
      <c r="B25" s="15" t="n">
        <f aca="false">B23-B24</f>
        <v>0</v>
      </c>
    </row>
    <row r="27" customFormat="false" ht="15" hidden="false" customHeight="false" outlineLevel="0" collapsed="false">
      <c r="A27" s="19" t="s">
        <v>307</v>
      </c>
      <c r="B27" s="19" t="s">
        <v>175</v>
      </c>
      <c r="C27" s="19" t="s">
        <v>289</v>
      </c>
    </row>
    <row r="28" customFormat="false" ht="15" hidden="false" customHeight="false" outlineLevel="0" collapsed="false">
      <c r="A28" s="8" t="s">
        <v>45</v>
      </c>
      <c r="B28" s="17"/>
      <c r="C28" s="14"/>
    </row>
    <row r="29" customFormat="false" ht="15" hidden="false" customHeight="false" outlineLevel="0" collapsed="false">
      <c r="A29" s="8" t="s">
        <v>308</v>
      </c>
      <c r="B29" s="17"/>
      <c r="C29" s="14"/>
    </row>
    <row r="30" customFormat="false" ht="15" hidden="false" customHeight="false" outlineLevel="0" collapsed="false">
      <c r="A30" s="3" t="s">
        <v>309</v>
      </c>
      <c r="B30" s="15" t="n">
        <f aca="false">B28+B29</f>
        <v>0</v>
      </c>
    </row>
    <row r="31" customFormat="false" ht="15" hidden="false" customHeight="false" outlineLevel="0" collapsed="false">
      <c r="A31" s="8" t="s">
        <v>43</v>
      </c>
      <c r="B31" s="17"/>
      <c r="C31" s="14"/>
    </row>
    <row r="32" customFormat="false" ht="15" hidden="false" customHeight="false" outlineLevel="0" collapsed="false">
      <c r="A32" s="8" t="s">
        <v>42</v>
      </c>
      <c r="B32" s="17"/>
      <c r="C32" s="14"/>
    </row>
    <row r="33" customFormat="false" ht="15" hidden="false" customHeight="false" outlineLevel="0" collapsed="false">
      <c r="A33" s="8" t="s">
        <v>44</v>
      </c>
      <c r="B33" s="17"/>
      <c r="C33" s="14"/>
    </row>
    <row r="34" customFormat="false" ht="15" hidden="false" customHeight="false" outlineLevel="0" collapsed="false">
      <c r="A34" s="8" t="s">
        <v>310</v>
      </c>
      <c r="B34" s="17"/>
      <c r="C34" s="14"/>
    </row>
    <row r="35" customFormat="false" ht="15" hidden="false" customHeight="false" outlineLevel="0" collapsed="false">
      <c r="A35" s="8" t="s">
        <v>311</v>
      </c>
      <c r="B35" s="17"/>
      <c r="C35" s="14"/>
    </row>
    <row r="36" customFormat="false" ht="15" hidden="false" customHeight="false" outlineLevel="0" collapsed="false">
      <c r="A36" s="3" t="s">
        <v>312</v>
      </c>
      <c r="B36" s="15" t="n">
        <f aca="false">B30+SUM(B31:B35)</f>
        <v>0</v>
      </c>
    </row>
    <row r="37" customFormat="false" ht="15" hidden="false" customHeight="false" outlineLevel="0" collapsed="false">
      <c r="A37" s="3" t="s">
        <v>313</v>
      </c>
    </row>
    <row r="38" customFormat="false" ht="15" hidden="false" customHeight="false" outlineLevel="0" collapsed="false">
      <c r="A38" s="8" t="s">
        <v>54</v>
      </c>
      <c r="B38" s="17"/>
      <c r="C38" s="14"/>
    </row>
    <row r="39" customFormat="false" ht="15" hidden="false" customHeight="false" outlineLevel="0" collapsed="false">
      <c r="A39" s="8" t="s">
        <v>314</v>
      </c>
      <c r="B39" s="17"/>
      <c r="C39" s="14"/>
    </row>
    <row r="40" customFormat="false" ht="15" hidden="false" customHeight="false" outlineLevel="0" collapsed="false">
      <c r="A40" s="3" t="s">
        <v>315</v>
      </c>
      <c r="B40" s="15" t="n">
        <f aca="false">B25</f>
        <v>0</v>
      </c>
    </row>
    <row r="41" customFormat="false" ht="15" hidden="false" customHeight="false" outlineLevel="0" collapsed="false">
      <c r="A41" s="3" t="s">
        <v>316</v>
      </c>
      <c r="B41" s="15" t="n">
        <f aca="false">SUM(B38:B40)</f>
        <v>0</v>
      </c>
    </row>
    <row r="42" customFormat="false" ht="15" hidden="false" customHeight="false" outlineLevel="0" collapsed="false">
      <c r="A42" s="8" t="s">
        <v>317</v>
      </c>
      <c r="B42" s="17"/>
      <c r="C42" s="14"/>
    </row>
    <row r="43" customFormat="false" ht="15" hidden="false" customHeight="false" outlineLevel="0" collapsed="false">
      <c r="A43" s="8" t="s">
        <v>48</v>
      </c>
      <c r="B43" s="17"/>
      <c r="C43" s="14"/>
    </row>
    <row r="44" customFormat="false" ht="15" hidden="false" customHeight="false" outlineLevel="0" collapsed="false">
      <c r="A44" s="8" t="s">
        <v>50</v>
      </c>
      <c r="B44" s="17"/>
      <c r="C44" s="14"/>
    </row>
    <row r="45" customFormat="false" ht="15" hidden="false" customHeight="false" outlineLevel="0" collapsed="false">
      <c r="A45" s="8" t="s">
        <v>51</v>
      </c>
      <c r="B45" s="17"/>
      <c r="C45" s="14"/>
    </row>
    <row r="46" customFormat="false" ht="15" hidden="false" customHeight="false" outlineLevel="0" collapsed="false">
      <c r="A46" s="8" t="s">
        <v>52</v>
      </c>
      <c r="B46" s="17"/>
      <c r="C46" s="14"/>
    </row>
    <row r="47" customFormat="false" ht="15" hidden="false" customHeight="false" outlineLevel="0" collapsed="false">
      <c r="A47" s="3" t="s">
        <v>318</v>
      </c>
      <c r="B47" s="15" t="n">
        <f aca="false">SUM(B42:B46)</f>
        <v>0</v>
      </c>
    </row>
    <row r="48" customFormat="false" ht="15" hidden="false" customHeight="false" outlineLevel="0" collapsed="false">
      <c r="A48" s="3" t="s">
        <v>319</v>
      </c>
      <c r="B48" s="15" t="n">
        <f aca="false">B41+B47</f>
        <v>0</v>
      </c>
    </row>
    <row r="49" customFormat="false" ht="15" hidden="false" customHeight="false" outlineLevel="0" collapsed="false">
      <c r="A49" s="3" t="s">
        <v>186</v>
      </c>
      <c r="B49" s="15" t="n">
        <f aca="false">B36-B48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4"/>
    <col collapsed="false" customWidth="true" hidden="false" outlineLevel="0" max="3" min="3" style="0" width="28"/>
    <col collapsed="false" customWidth="true" hidden="false" outlineLevel="0" max="4" min="4" style="0" width="15"/>
    <col collapsed="false" customWidth="true" hidden="false" outlineLevel="0" max="5" min="5" style="0" width="13"/>
    <col collapsed="false" customWidth="true" hidden="false" outlineLevel="0" max="6" min="6" style="0" width="15"/>
    <col collapsed="false" customWidth="true" hidden="false" outlineLevel="0" max="7" min="7" style="0" width="11"/>
    <col collapsed="false" customWidth="true" hidden="false" outlineLevel="0" max="8" min="8" style="0" width="14"/>
    <col collapsed="false" customWidth="true" hidden="false" outlineLevel="0" max="9" min="9" style="0" width="16"/>
  </cols>
  <sheetData>
    <row r="1" customFormat="false" ht="17.35" hidden="false" customHeight="false" outlineLevel="0" collapsed="false">
      <c r="A1" s="1" t="s">
        <v>320</v>
      </c>
    </row>
    <row r="2" customFormat="false" ht="15" hidden="false" customHeight="false" outlineLevel="0" collapsed="false">
      <c r="A2" s="2" t="s">
        <v>321</v>
      </c>
    </row>
    <row r="4" customFormat="false" ht="15" hidden="false" customHeight="false" outlineLevel="0" collapsed="false">
      <c r="A4" s="16" t="s">
        <v>322</v>
      </c>
      <c r="B4" s="16"/>
      <c r="C4" s="16"/>
      <c r="D4" s="16"/>
      <c r="E4" s="16"/>
      <c r="F4" s="16"/>
      <c r="G4" s="16"/>
      <c r="H4" s="16"/>
      <c r="I4" s="16"/>
    </row>
    <row r="5" customFormat="false" ht="15.75" hidden="false" customHeight="true" outlineLevel="0" collapsed="false">
      <c r="A5" s="6" t="s">
        <v>323</v>
      </c>
      <c r="B5" s="6"/>
      <c r="C5" s="6"/>
      <c r="D5" s="6"/>
      <c r="E5" s="6"/>
      <c r="F5" s="6"/>
      <c r="G5" s="6"/>
      <c r="H5" s="6"/>
      <c r="I5" s="6"/>
    </row>
    <row r="6" customFormat="false" ht="30" hidden="false" customHeight="true" outlineLevel="0" collapsed="false">
      <c r="A6" s="6" t="s">
        <v>324</v>
      </c>
      <c r="B6" s="6"/>
      <c r="C6" s="6"/>
      <c r="D6" s="6"/>
      <c r="E6" s="6"/>
      <c r="F6" s="6"/>
      <c r="G6" s="6"/>
      <c r="H6" s="6"/>
      <c r="I6" s="6"/>
    </row>
    <row r="7" customFormat="false" ht="15.75" hidden="false" customHeight="true" outlineLevel="0" collapsed="false">
      <c r="A7" s="6" t="s">
        <v>325</v>
      </c>
      <c r="B7" s="6"/>
      <c r="C7" s="6"/>
      <c r="D7" s="6"/>
      <c r="E7" s="6"/>
      <c r="F7" s="6"/>
      <c r="G7" s="6"/>
      <c r="H7" s="6"/>
      <c r="I7" s="6"/>
    </row>
    <row r="8" customFormat="false" ht="30" hidden="false" customHeight="true" outlineLevel="0" collapsed="false">
      <c r="A8" s="6" t="s">
        <v>326</v>
      </c>
      <c r="B8" s="6"/>
      <c r="C8" s="6"/>
      <c r="D8" s="6"/>
      <c r="E8" s="6"/>
      <c r="F8" s="6"/>
      <c r="G8" s="6"/>
      <c r="H8" s="6"/>
      <c r="I8" s="6"/>
    </row>
    <row r="9" customFormat="false" ht="15.75" hidden="false" customHeight="true" outlineLevel="0" collapsed="false">
      <c r="A9" s="6" t="s">
        <v>327</v>
      </c>
      <c r="B9" s="6"/>
      <c r="C9" s="6"/>
      <c r="D9" s="6"/>
      <c r="E9" s="6"/>
      <c r="F9" s="6"/>
      <c r="G9" s="6"/>
      <c r="H9" s="6"/>
      <c r="I9" s="6"/>
    </row>
    <row r="11" customFormat="false" ht="15" hidden="false" customHeight="false" outlineLevel="0" collapsed="false">
      <c r="A11" s="3" t="s">
        <v>328</v>
      </c>
    </row>
    <row r="12" customFormat="false" ht="15" hidden="false" customHeight="false" outlineLevel="0" collapsed="false">
      <c r="A12" s="19" t="s">
        <v>329</v>
      </c>
      <c r="B12" s="19" t="s">
        <v>330</v>
      </c>
      <c r="C12" s="19" t="s">
        <v>331</v>
      </c>
      <c r="D12" s="19" t="s">
        <v>332</v>
      </c>
    </row>
    <row r="13" customFormat="false" ht="27.75" hidden="false" customHeight="true" outlineLevel="0" collapsed="false">
      <c r="A13" s="12" t="s">
        <v>333</v>
      </c>
      <c r="B13" s="12" t="s">
        <v>334</v>
      </c>
      <c r="C13" s="8" t="s">
        <v>335</v>
      </c>
      <c r="D13" s="13" t="n">
        <v>10900000</v>
      </c>
    </row>
    <row r="14" customFormat="false" ht="27.75" hidden="false" customHeight="true" outlineLevel="0" collapsed="false">
      <c r="A14" s="12" t="s">
        <v>336</v>
      </c>
      <c r="B14" s="12" t="s">
        <v>337</v>
      </c>
      <c r="C14" s="8" t="s">
        <v>338</v>
      </c>
      <c r="D14" s="13" t="n">
        <v>605225</v>
      </c>
    </row>
    <row r="16" customFormat="false" ht="15" hidden="false" customHeight="false" outlineLevel="0" collapsed="false">
      <c r="A16" s="3" t="s">
        <v>339</v>
      </c>
    </row>
    <row r="17" customFormat="false" ht="30" hidden="false" customHeight="true" outlineLevel="0" collapsed="false">
      <c r="A17" s="25" t="s">
        <v>340</v>
      </c>
      <c r="B17" s="25" t="s">
        <v>146</v>
      </c>
      <c r="C17" s="25" t="s">
        <v>341</v>
      </c>
      <c r="D17" s="25" t="s">
        <v>342</v>
      </c>
      <c r="E17" s="25" t="s">
        <v>343</v>
      </c>
      <c r="F17" s="25" t="s">
        <v>344</v>
      </c>
      <c r="G17" s="25" t="s">
        <v>345</v>
      </c>
      <c r="H17" s="25" t="s">
        <v>346</v>
      </c>
      <c r="I17" s="25" t="s">
        <v>347</v>
      </c>
    </row>
    <row r="18" customFormat="false" ht="27.75" hidden="false" customHeight="true" outlineLevel="0" collapsed="false">
      <c r="A18" s="12" t="s">
        <v>348</v>
      </c>
      <c r="B18" s="12" t="s">
        <v>349</v>
      </c>
      <c r="C18" s="12" t="s">
        <v>350</v>
      </c>
      <c r="D18" s="13" t="n">
        <v>1257000</v>
      </c>
      <c r="E18" s="13" t="n">
        <v>0</v>
      </c>
      <c r="F18" s="13" t="n">
        <f aca="false">D18+E18</f>
        <v>1257000</v>
      </c>
      <c r="G18" s="26"/>
      <c r="H18" s="17"/>
      <c r="I18" s="17"/>
    </row>
    <row r="19" customFormat="false" ht="27.75" hidden="false" customHeight="true" outlineLevel="0" collapsed="false">
      <c r="A19" s="12" t="s">
        <v>351</v>
      </c>
      <c r="B19" s="12" t="s">
        <v>352</v>
      </c>
      <c r="C19" s="12" t="s">
        <v>353</v>
      </c>
      <c r="D19" s="13" t="n">
        <v>444000</v>
      </c>
      <c r="E19" s="13" t="n">
        <f aca="false">ROUND(D19*7.5%,0)</f>
        <v>33300</v>
      </c>
      <c r="F19" s="13" t="n">
        <f aca="false">D19+E19</f>
        <v>477300</v>
      </c>
      <c r="G19" s="26"/>
      <c r="H19" s="17"/>
      <c r="I19" s="17"/>
    </row>
    <row r="20" customFormat="false" ht="27.75" hidden="false" customHeight="true" outlineLevel="0" collapsed="false">
      <c r="A20" s="12" t="s">
        <v>354</v>
      </c>
      <c r="B20" s="12" t="s">
        <v>355</v>
      </c>
      <c r="C20" s="12" t="s">
        <v>356</v>
      </c>
      <c r="D20" s="13" t="n">
        <v>319000</v>
      </c>
      <c r="E20" s="13" t="n">
        <f aca="false">ROUND(D20*7.5%,0)</f>
        <v>23925</v>
      </c>
      <c r="F20" s="13" t="n">
        <f aca="false">D20+E20</f>
        <v>342925</v>
      </c>
      <c r="G20" s="26"/>
      <c r="H20" s="17"/>
      <c r="I20" s="17"/>
    </row>
    <row r="21" customFormat="false" ht="27.75" hidden="false" customHeight="true" outlineLevel="0" collapsed="false">
      <c r="A21" s="12" t="s">
        <v>357</v>
      </c>
      <c r="B21" s="12" t="s">
        <v>358</v>
      </c>
      <c r="C21" s="12" t="s">
        <v>359</v>
      </c>
      <c r="D21" s="13" t="n">
        <v>76000</v>
      </c>
      <c r="E21" s="13" t="n">
        <f aca="false">ROUND(D21*7.5%,0)</f>
        <v>5700</v>
      </c>
      <c r="F21" s="13" t="n">
        <f aca="false">D21+E21</f>
        <v>81700</v>
      </c>
      <c r="G21" s="26"/>
      <c r="H21" s="17"/>
      <c r="I21" s="17"/>
    </row>
    <row r="22" customFormat="false" ht="27.75" hidden="false" customHeight="true" outlineLevel="0" collapsed="false">
      <c r="A22" s="12" t="s">
        <v>360</v>
      </c>
      <c r="B22" s="12" t="s">
        <v>361</v>
      </c>
      <c r="C22" s="12" t="s">
        <v>362</v>
      </c>
      <c r="D22" s="13" t="n">
        <v>130000</v>
      </c>
      <c r="E22" s="13" t="n">
        <v>0</v>
      </c>
      <c r="F22" s="13" t="n">
        <f aca="false">D22+E22</f>
        <v>130000</v>
      </c>
      <c r="G22" s="26"/>
      <c r="H22" s="17"/>
      <c r="I22" s="17"/>
    </row>
    <row r="23" customFormat="false" ht="27.75" hidden="false" customHeight="true" outlineLevel="0" collapsed="false">
      <c r="A23" s="12" t="s">
        <v>363</v>
      </c>
      <c r="B23" s="12" t="s">
        <v>364</v>
      </c>
      <c r="C23" s="12" t="s">
        <v>365</v>
      </c>
      <c r="D23" s="13" t="n">
        <v>398000</v>
      </c>
      <c r="E23" s="13" t="n">
        <f aca="false">ROUND(D23*7.5%,0)</f>
        <v>29850</v>
      </c>
      <c r="F23" s="13" t="n">
        <f aca="false">D23+E23</f>
        <v>427850</v>
      </c>
      <c r="G23" s="26"/>
      <c r="H23" s="17"/>
      <c r="I23" s="17"/>
    </row>
    <row r="24" customFormat="false" ht="27.75" hidden="false" customHeight="true" outlineLevel="0" collapsed="false">
      <c r="A24" s="12" t="s">
        <v>366</v>
      </c>
      <c r="B24" s="12" t="s">
        <v>367</v>
      </c>
      <c r="C24" s="12" t="s">
        <v>368</v>
      </c>
      <c r="D24" s="13" t="n">
        <v>104000</v>
      </c>
      <c r="E24" s="13" t="n">
        <v>0</v>
      </c>
      <c r="F24" s="13" t="n">
        <f aca="false">D24+E24</f>
        <v>104000</v>
      </c>
      <c r="G24" s="26"/>
      <c r="H24" s="17"/>
      <c r="I24" s="17"/>
    </row>
    <row r="25" customFormat="false" ht="15" hidden="false" customHeight="false" outlineLevel="0" collapsed="false">
      <c r="G25" s="3" t="s">
        <v>369</v>
      </c>
      <c r="H25" s="15" t="n">
        <f aca="false">SUM(H18:H24)</f>
        <v>0</v>
      </c>
    </row>
    <row r="27" customFormat="false" ht="15" hidden="false" customHeight="false" outlineLevel="0" collapsed="false">
      <c r="A27" s="16" t="s">
        <v>370</v>
      </c>
      <c r="B27" s="16" t="s">
        <v>175</v>
      </c>
      <c r="C27" s="16" t="s">
        <v>371</v>
      </c>
    </row>
    <row r="28" customFormat="false" ht="15" hidden="false" customHeight="false" outlineLevel="0" collapsed="false">
      <c r="A28" s="8" t="s">
        <v>372</v>
      </c>
      <c r="B28" s="17"/>
      <c r="C28" s="14"/>
    </row>
    <row r="29" customFormat="false" ht="15" hidden="false" customHeight="false" outlineLevel="0" collapsed="false">
      <c r="A29" s="8" t="s">
        <v>373</v>
      </c>
      <c r="B29" s="17"/>
      <c r="C29" s="14"/>
    </row>
    <row r="30" customFormat="false" ht="15" hidden="false" customHeight="false" outlineLevel="0" collapsed="false">
      <c r="A30" s="3" t="s">
        <v>374</v>
      </c>
      <c r="B30" s="15" t="n">
        <f aca="false">B28+B29</f>
        <v>0</v>
      </c>
      <c r="C30" s="8"/>
    </row>
    <row r="31" customFormat="false" ht="15" hidden="false" customHeight="false" outlineLevel="0" collapsed="false">
      <c r="A31" s="8" t="s">
        <v>375</v>
      </c>
      <c r="B31" s="17"/>
      <c r="C31" s="14"/>
    </row>
    <row r="32" customFormat="false" ht="15" hidden="false" customHeight="false" outlineLevel="0" collapsed="false">
      <c r="A32" s="3" t="s">
        <v>376</v>
      </c>
      <c r="B32" s="15" t="n">
        <f aca="false">B30-B31</f>
        <v>0</v>
      </c>
      <c r="C32" s="8"/>
    </row>
    <row r="33" customFormat="false" ht="15" hidden="false" customHeight="false" outlineLevel="0" collapsed="false">
      <c r="A33" s="3" t="s">
        <v>377</v>
      </c>
    </row>
    <row r="34" customFormat="false" ht="15" hidden="false" customHeight="false" outlineLevel="0" collapsed="false">
      <c r="A34" s="21"/>
      <c r="B34" s="21"/>
      <c r="C34" s="21"/>
      <c r="D34" s="21"/>
      <c r="E34" s="21"/>
      <c r="F34" s="21"/>
    </row>
    <row r="35" customFormat="false" ht="15" hidden="false" customHeight="false" outlineLevel="0" collapsed="false">
      <c r="A35" s="21"/>
      <c r="B35" s="21"/>
      <c r="C35" s="21"/>
      <c r="D35" s="21"/>
      <c r="E35" s="21"/>
      <c r="F35" s="21"/>
    </row>
    <row r="36" customFormat="false" ht="15" hidden="false" customHeight="false" outlineLevel="0" collapsed="false">
      <c r="A36" s="21"/>
      <c r="B36" s="21"/>
      <c r="C36" s="21"/>
      <c r="D36" s="21"/>
      <c r="E36" s="21"/>
      <c r="F36" s="21"/>
    </row>
    <row r="38" customFormat="false" ht="15" hidden="false" customHeight="false" outlineLevel="0" collapsed="false">
      <c r="A38" s="16" t="s">
        <v>378</v>
      </c>
      <c r="B38" s="16"/>
      <c r="C38" s="16"/>
      <c r="D38" s="16"/>
      <c r="E38" s="16"/>
      <c r="F38" s="16"/>
    </row>
    <row r="39" customFormat="false" ht="30" hidden="false" customHeight="true" outlineLevel="0" collapsed="false">
      <c r="A39" s="27" t="s">
        <v>379</v>
      </c>
      <c r="B39" s="27"/>
      <c r="C39" s="27"/>
      <c r="D39" s="27"/>
      <c r="E39" s="27"/>
      <c r="F39" s="27"/>
    </row>
    <row r="40" customFormat="false" ht="21.75" hidden="false" customHeight="true" outlineLevel="0" collapsed="false">
      <c r="A40" s="21"/>
      <c r="B40" s="21"/>
      <c r="C40" s="21"/>
      <c r="D40" s="21"/>
      <c r="E40" s="21"/>
      <c r="F40" s="21"/>
    </row>
    <row r="41" customFormat="false" ht="21.75" hidden="false" customHeight="true" outlineLevel="0" collapsed="false">
      <c r="A41" s="21"/>
      <c r="B41" s="21"/>
      <c r="C41" s="21"/>
      <c r="D41" s="21"/>
      <c r="E41" s="21"/>
      <c r="F41" s="21"/>
    </row>
    <row r="42" customFormat="false" ht="21.75" hidden="false" customHeight="true" outlineLevel="0" collapsed="false">
      <c r="A42" s="21"/>
      <c r="B42" s="21"/>
      <c r="C42" s="21"/>
      <c r="D42" s="21"/>
      <c r="E42" s="21"/>
      <c r="F42" s="21"/>
    </row>
    <row r="43" customFormat="false" ht="21.75" hidden="false" customHeight="true" outlineLevel="0" collapsed="false">
      <c r="A43" s="21"/>
      <c r="B43" s="21"/>
      <c r="C43" s="21"/>
      <c r="D43" s="21"/>
      <c r="E43" s="21"/>
      <c r="F43" s="21"/>
    </row>
    <row r="45" customFormat="false" ht="30" hidden="false" customHeight="true" outlineLevel="0" collapsed="false">
      <c r="A45" s="27" t="s">
        <v>380</v>
      </c>
      <c r="B45" s="27"/>
      <c r="C45" s="27"/>
      <c r="D45" s="27"/>
      <c r="E45" s="27"/>
      <c r="F45" s="27"/>
    </row>
    <row r="46" customFormat="false" ht="21.75" hidden="false" customHeight="true" outlineLevel="0" collapsed="false">
      <c r="A46" s="21"/>
      <c r="B46" s="21"/>
      <c r="C46" s="21"/>
      <c r="D46" s="21"/>
      <c r="E46" s="21"/>
      <c r="F46" s="21"/>
    </row>
    <row r="47" customFormat="false" ht="21.75" hidden="false" customHeight="true" outlineLevel="0" collapsed="false">
      <c r="A47" s="21"/>
      <c r="B47" s="21"/>
      <c r="C47" s="21"/>
      <c r="D47" s="21"/>
      <c r="E47" s="21"/>
      <c r="F47" s="21"/>
    </row>
    <row r="48" customFormat="false" ht="21.75" hidden="false" customHeight="true" outlineLevel="0" collapsed="false">
      <c r="A48" s="21"/>
      <c r="B48" s="21"/>
      <c r="C48" s="21"/>
      <c r="D48" s="21"/>
      <c r="E48" s="21"/>
      <c r="F48" s="21"/>
    </row>
    <row r="49" customFormat="false" ht="21.75" hidden="false" customHeight="true" outlineLevel="0" collapsed="false">
      <c r="A49" s="21"/>
      <c r="B49" s="21"/>
      <c r="C49" s="21"/>
      <c r="D49" s="21"/>
      <c r="E49" s="21"/>
      <c r="F49" s="21"/>
    </row>
  </sheetData>
  <mergeCells count="12">
    <mergeCell ref="A4:I4"/>
    <mergeCell ref="A5:I5"/>
    <mergeCell ref="A6:I6"/>
    <mergeCell ref="A7:I7"/>
    <mergeCell ref="A8:I8"/>
    <mergeCell ref="A9:I9"/>
    <mergeCell ref="A34:F36"/>
    <mergeCell ref="A38:F38"/>
    <mergeCell ref="A39:F39"/>
    <mergeCell ref="A40:F43"/>
    <mergeCell ref="A45:F45"/>
    <mergeCell ref="A46:F4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2026-10-06T14:06:47Z</dcterms:created>
  <dc:creator>openpyxl</dc:creator>
  <dc:description/>
  <dc:language>en-US</dc:language>
  <cp:lastModifiedBy/>
  <dcterms:modified xsi:type="dcterms:W3CDTF">2026-10-06T14:06:47Z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